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45" windowWidth="14805" windowHeight="7170" activeTab="2"/>
  </bookViews>
  <sheets>
    <sheet name="Приложение 1" sheetId="1" r:id="rId1"/>
    <sheet name="Приложение 2 Водоотведение" sheetId="2" r:id="rId2"/>
    <sheet name="Приложение 3" sheetId="3" r:id="rId3"/>
  </sheets>
  <externalReferences>
    <externalReference r:id="rId6"/>
  </externalReferences>
  <definedNames>
    <definedName name="_xlnm.Print_Area" localSheetId="0">'Приложение 1'!$A$1:$G$37</definedName>
    <definedName name="_xlnm.Print_Area" localSheetId="1">'Приложение 2 Водоотведение'!$A$1:$T$29</definedName>
    <definedName name="_xlnm.Print_Area" localSheetId="2">'Приложение 3'!$A$1:$F$26</definedName>
  </definedNames>
  <calcPr fullCalcOnLoad="1"/>
</workbook>
</file>

<file path=xl/sharedStrings.xml><?xml version="1.0" encoding="utf-8"?>
<sst xmlns="http://schemas.openxmlformats.org/spreadsheetml/2006/main" count="337" uniqueCount="145">
  <si>
    <t>№ п/п</t>
  </si>
  <si>
    <t>Наименование показателя</t>
  </si>
  <si>
    <t>Ед.изм.</t>
  </si>
  <si>
    <t>1.</t>
  </si>
  <si>
    <t>2.</t>
  </si>
  <si>
    <t>электрическая энергия</t>
  </si>
  <si>
    <t>Гкал</t>
  </si>
  <si>
    <t>вода</t>
  </si>
  <si>
    <t>3.</t>
  </si>
  <si>
    <t>4.</t>
  </si>
  <si>
    <t xml:space="preserve">Наименование показателя             </t>
  </si>
  <si>
    <t>Ед. изм.</t>
  </si>
  <si>
    <t xml:space="preserve">%   </t>
  </si>
  <si>
    <t>(Ф.И.О.)</t>
  </si>
  <si>
    <t>шт.</t>
  </si>
  <si>
    <t>№п/п</t>
  </si>
  <si>
    <t>Наименование мероприятий</t>
  </si>
  <si>
    <t>Объем</t>
  </si>
  <si>
    <t>Затраты</t>
  </si>
  <si>
    <t>Технологический эффект</t>
  </si>
  <si>
    <t>Эффективность</t>
  </si>
  <si>
    <t>Срок окупаемости</t>
  </si>
  <si>
    <t>тыс.руб.</t>
  </si>
  <si>
    <t>лет</t>
  </si>
  <si>
    <t>Источник финансирования, за счет средств  которого проведено мероприятие</t>
  </si>
  <si>
    <t>Перечень параметров, используемых для расчета целевых показателей энергосбережения и повышения энергетической эффективности</t>
  </si>
  <si>
    <t>Целевые показатели энергосбережения и повышения энергетической эффективности,достижение которых должно быть обеспечено 
в ходе реализации программы энергосбережения и повышения энергетической эффективности</t>
  </si>
  <si>
    <t>Мажурин В.А.</t>
  </si>
  <si>
    <t>5.</t>
  </si>
  <si>
    <t>6.</t>
  </si>
  <si>
    <t>2.1.</t>
  </si>
  <si>
    <t>7.</t>
  </si>
  <si>
    <t>8.</t>
  </si>
  <si>
    <t>9.</t>
  </si>
  <si>
    <t>Объем потребленной электроэнергии</t>
  </si>
  <si>
    <t>10.</t>
  </si>
  <si>
    <t>11.</t>
  </si>
  <si>
    <t>11.1.</t>
  </si>
  <si>
    <t>11.2.</t>
  </si>
  <si>
    <t>12.</t>
  </si>
  <si>
    <t>12.1.</t>
  </si>
  <si>
    <t>Суммарная площадь зданий, строений, сооружений, находящихся в собственности организации (на ином праве)</t>
  </si>
  <si>
    <t>12.2.</t>
  </si>
  <si>
    <t>Суммарный объем зданий, строений, сооружений, находящихся в собственности организации (на ином праве)</t>
  </si>
  <si>
    <t>удельный расход электрической энергии в зданиях, строениях, сооружениях организации на 1 м² площади указанных помещений</t>
  </si>
  <si>
    <t xml:space="preserve">тепловая энергия </t>
  </si>
  <si>
    <t>Количество километров, пройденное автотранспортом при осуществлении регулируемого вида деятельности</t>
  </si>
  <si>
    <t>км</t>
  </si>
  <si>
    <t>Количество горюче-смазочных материалов, затраченных на осуществление регулируемого вида деятельности</t>
  </si>
  <si>
    <t>Оснащенность зданий, строений, сооружений, находящихся в собственности организации (на ином праве), приборами учета энергоресурсов</t>
  </si>
  <si>
    <t xml:space="preserve">электрическая энергия </t>
  </si>
  <si>
    <t>I.</t>
  </si>
  <si>
    <t>II.</t>
  </si>
  <si>
    <t>III.</t>
  </si>
  <si>
    <t>IV.</t>
  </si>
  <si>
    <t>V.</t>
  </si>
  <si>
    <t>VI.</t>
  </si>
  <si>
    <t>VII.</t>
  </si>
  <si>
    <t>2 группа. Внедрение энергосберегающих технологий, инновационных решений</t>
  </si>
  <si>
    <t>нет</t>
  </si>
  <si>
    <t>3 группа. Мероприятия по расширению  использования в качестве источников энергии вторичных энергетических ресурсов и (или) возобновляемых источников энергии</t>
  </si>
  <si>
    <t xml:space="preserve">4 группа. Мероприятия, направленные на снижение потребления энергетических ресурсов на собственные нужды при их производстве </t>
  </si>
  <si>
    <t>6 группа. Иные мероприятия, в том числе организационные</t>
  </si>
  <si>
    <t>Мероприятия по созданию или модернизации объектов, реализация которых планируется за счёт производственных и инвестиционных программ</t>
  </si>
  <si>
    <t>Сокращение удельного расхода горюче-смазочных материалов на 1 км пробега автотранспорта</t>
  </si>
  <si>
    <t>5.1.</t>
  </si>
  <si>
    <t>5.2.</t>
  </si>
  <si>
    <t>–</t>
  </si>
  <si>
    <t>1 группа. Мероприятия по модернизации, замене оборудования, используемого для очистки, передаче (транспортировке) сточной жидкости, с целью повышения КПД оборудования</t>
  </si>
  <si>
    <t>5 группа. Мероприятия по сокращению потерь  сточной жидкости при её передаче</t>
  </si>
  <si>
    <t>Перечень обязательных мероприятий по энергосбережению и повышению энергетической эффективности</t>
  </si>
  <si>
    <t>1 объект</t>
  </si>
  <si>
    <t>Пропущено сточных вод</t>
  </si>
  <si>
    <t>Технологические нужды организации</t>
  </si>
  <si>
    <t>Объем реализации (пропущено) сточных вод, всего</t>
  </si>
  <si>
    <t xml:space="preserve">Пропущено сточных вод через собственные очистные сооружения </t>
  </si>
  <si>
    <t>Передано сточных вод другим организациям, всего</t>
  </si>
  <si>
    <t>Передано сточных вод на очистные сооружения</t>
  </si>
  <si>
    <t xml:space="preserve">Передано сточных вод в канализационную сеть </t>
  </si>
  <si>
    <t xml:space="preserve">Сброшено на рельеф местности без очистки </t>
  </si>
  <si>
    <t>Утилизация осадка и его захоронение</t>
  </si>
  <si>
    <t xml:space="preserve">Удельный расход электроэнергии </t>
  </si>
  <si>
    <t>8.1.</t>
  </si>
  <si>
    <t>11.1.1.</t>
  </si>
  <si>
    <t xml:space="preserve">удельный расход тепловой энергии в зданиях, строениях, сооружениях     
организации на 1 м³ объема указанных помещений
</t>
  </si>
  <si>
    <t>11.2.1.</t>
  </si>
  <si>
    <t xml:space="preserve">вода </t>
  </si>
  <si>
    <t>11.3.</t>
  </si>
  <si>
    <t>Удельный расход горюче-смазочных материалов, используемых для осуществления регулируемого вида деятельности, на 1 км пробега автотранспорта</t>
  </si>
  <si>
    <t>тыс.куб.м</t>
  </si>
  <si>
    <t>кВт.*ч/куб.м</t>
  </si>
  <si>
    <t>кв. м</t>
  </si>
  <si>
    <t>куб.м</t>
  </si>
  <si>
    <t>тыс.кВт.*ч</t>
  </si>
  <si>
    <t xml:space="preserve">кВт.*ч/кв.м
</t>
  </si>
  <si>
    <t>Гкал/куб.м</t>
  </si>
  <si>
    <t xml:space="preserve">кг/км,
л/км
</t>
  </si>
  <si>
    <t xml:space="preserve">кг,л.
</t>
  </si>
  <si>
    <t xml:space="preserve">Сокращение удельного расхода электрической энергии  </t>
  </si>
  <si>
    <t xml:space="preserve">тепловая энергия                     </t>
  </si>
  <si>
    <t>Сокращение удельного расхода электрической энергии в зданиях, строениях, сооружениях организации на 1 кв. м. площади указанных помещений</t>
  </si>
  <si>
    <t>Сокращение удельного расхода тепловой энергии в зданиях, строениях, сооружениях организации на 1 куб. м.объема указанных помещений</t>
  </si>
  <si>
    <t>2.2.</t>
  </si>
  <si>
    <t>2.3.</t>
  </si>
  <si>
    <t xml:space="preserve">(подпись)    </t>
  </si>
  <si>
    <t xml:space="preserve">Исполнитель                                                                                                               </t>
  </si>
  <si>
    <t xml:space="preserve">                                                                                                </t>
  </si>
  <si>
    <t>__________________</t>
  </si>
  <si>
    <t xml:space="preserve">Исполнитель                                                                                                         </t>
  </si>
  <si>
    <t xml:space="preserve">                                                                                                                        </t>
  </si>
  <si>
    <t>Замена в осветительных приборах ламп накаливания на энергосберегающие</t>
  </si>
  <si>
    <r>
      <rPr>
        <b/>
        <sz val="14"/>
        <rFont val="Times New Roman"/>
        <family val="1"/>
      </rPr>
      <t xml:space="preserve">М.П.      </t>
    </r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</si>
  <si>
    <r>
      <t xml:space="preserve">Регулируемый вид деятельности </t>
    </r>
    <r>
      <rPr>
        <b/>
        <u val="single"/>
        <sz val="12"/>
        <rFont val="Times New Roman"/>
        <family val="1"/>
      </rPr>
      <t xml:space="preserve">    водоотведение   </t>
    </r>
  </si>
  <si>
    <r>
      <t>тыс.кВтч,
Гкал,
м</t>
    </r>
    <r>
      <rPr>
        <sz val="12"/>
        <rFont val="Calibri"/>
        <family val="2"/>
      </rPr>
      <t>³</t>
    </r>
  </si>
  <si>
    <t>____________</t>
  </si>
  <si>
    <t>Приложение №3</t>
  </si>
  <si>
    <t xml:space="preserve">Расход энергоресурсов в зданиях, строениях, сооружениях, находящихся в собственности организации (на ином праве), при осуществлении регулируемой деятельности </t>
  </si>
  <si>
    <t>Капитальный ремонт КОС</t>
  </si>
  <si>
    <t>-</t>
  </si>
  <si>
    <t>Проведение обязательного энергетического обследования.</t>
  </si>
  <si>
    <t>2.4.</t>
  </si>
  <si>
    <t>газ</t>
  </si>
  <si>
    <t>Процент использования осветительных устройств с использованием светодиодов от общего объема осветительных устройств</t>
  </si>
  <si>
    <t>2017 год предшествующий началу реализации программы</t>
  </si>
  <si>
    <t xml:space="preserve">2018 год план </t>
  </si>
  <si>
    <t xml:space="preserve">2019 год план </t>
  </si>
  <si>
    <t xml:space="preserve">2020 год план </t>
  </si>
  <si>
    <t>Приложение 1</t>
  </si>
  <si>
    <t>2018 год (план)</t>
  </si>
  <si>
    <t>2019 год (план)</t>
  </si>
  <si>
    <t>2020 год (план)</t>
  </si>
  <si>
    <t>2018 год план</t>
  </si>
  <si>
    <t>2019 год план</t>
  </si>
  <si>
    <t>2020 год план</t>
  </si>
  <si>
    <t>Количество осветительных устройств с использованием светодиодов</t>
  </si>
  <si>
    <t>13.1.</t>
  </si>
  <si>
    <t>13.2.</t>
  </si>
  <si>
    <t>Производственная программа</t>
  </si>
  <si>
    <t xml:space="preserve">Генеральный директор ООО "Энергонефть Томск"                          </t>
  </si>
  <si>
    <r>
      <rPr>
        <b/>
        <sz val="12"/>
        <rFont val="Times New Roman"/>
        <family val="1"/>
      </rPr>
      <t xml:space="preserve">М.П.     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</t>
    </r>
  </si>
  <si>
    <t>Багинов А.В.</t>
  </si>
  <si>
    <t xml:space="preserve">Генеральный директор ООО "Энергонефть Томск"                                     </t>
  </si>
  <si>
    <t xml:space="preserve"> ____________</t>
  </si>
  <si>
    <t>__________________ В.А. Мажурин</t>
  </si>
  <si>
    <t>________________  А.В. Багинов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</si>
</sst>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0"/>
    <numFmt numFmtId="171" formatCode="0.00000"/>
    <numFmt numFmtId="172" formatCode="0.0000"/>
    <numFmt numFmtId="173" formatCode="_-* #,##0_р_._-;\-* #,##0_р_._-;_-* &quot;-&quot;??_р_._-;_-@_-"/>
    <numFmt numFmtId="174" formatCode="_-* #,##0.0_р_._-;\-* #,##0.0_р_._-;_-* &quot;-&quot;??_р_._-;_-@_-"/>
    <numFmt numFmtId="175" formatCode="[$-FC19]d\ mmmm\ yyyy\ &quot;г.&quot;"/>
    <numFmt numFmtId="176" formatCode="#,##0.00;\(#,##0.00\)"/>
    <numFmt numFmtId="177" formatCode="#,##0.000;\(#,##0.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0.5"/>
      <name val="Times New Roman"/>
      <family val="1"/>
    </font>
    <font>
      <sz val="9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/>
      <right/>
      <top/>
      <bottom style="thin">
        <color indexed="9"/>
      </bottom>
    </border>
    <border>
      <left style="thin">
        <color indexed="9"/>
      </left>
      <right/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9"/>
      </left>
      <right/>
      <top/>
      <bottom/>
    </border>
    <border>
      <left style="thin">
        <color indexed="9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 style="medium"/>
      <right style="medium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" fontId="10" fillId="28" borderId="6" applyBorder="0">
      <alignment horizontal="right"/>
      <protection/>
    </xf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8" fillId="0" borderId="0">
      <alignment/>
      <protection/>
    </xf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10" fillId="33" borderId="0" applyFont="0" applyBorder="0">
      <alignment horizontal="right"/>
      <protection/>
    </xf>
    <xf numFmtId="0" fontId="58" fillId="34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11" xfId="55" applyBorder="1">
      <alignment/>
      <protection/>
    </xf>
    <xf numFmtId="0" fontId="5" fillId="0" borderId="11" xfId="55" applyFont="1" applyBorder="1">
      <alignment/>
      <protection/>
    </xf>
    <xf numFmtId="0" fontId="2" fillId="0" borderId="12" xfId="55" applyBorder="1">
      <alignment/>
      <protection/>
    </xf>
    <xf numFmtId="0" fontId="2" fillId="0" borderId="13" xfId="55" applyBorder="1">
      <alignment/>
      <protection/>
    </xf>
    <xf numFmtId="0" fontId="4" fillId="0" borderId="0" xfId="55" applyFont="1" applyFill="1" applyBorder="1" applyAlignment="1" applyProtection="1">
      <alignment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 locked="0"/>
    </xf>
    <xf numFmtId="0" fontId="4" fillId="0" borderId="0" xfId="55" applyFont="1" applyFill="1" applyBorder="1" applyAlignment="1" applyProtection="1">
      <alignment horizontal="center" vertical="center"/>
      <protection/>
    </xf>
    <xf numFmtId="0" fontId="2" fillId="0" borderId="0" xfId="55" applyFont="1" applyFill="1" applyBorder="1">
      <alignment/>
      <protection/>
    </xf>
    <xf numFmtId="0" fontId="59" fillId="0" borderId="14" xfId="0" applyFont="1" applyBorder="1" applyAlignment="1">
      <alignment wrapText="1"/>
    </xf>
    <xf numFmtId="0" fontId="59" fillId="0" borderId="15" xfId="0" applyFont="1" applyBorder="1" applyAlignment="1">
      <alignment wrapText="1"/>
    </xf>
    <xf numFmtId="0" fontId="59" fillId="0" borderId="16" xfId="0" applyFont="1" applyBorder="1" applyAlignment="1">
      <alignment wrapText="1"/>
    </xf>
    <xf numFmtId="0" fontId="4" fillId="0" borderId="0" xfId="56">
      <alignment/>
      <protection/>
    </xf>
    <xf numFmtId="0" fontId="9" fillId="0" borderId="0" xfId="56" applyFont="1" applyAlignment="1">
      <alignment/>
      <protection/>
    </xf>
    <xf numFmtId="0" fontId="9" fillId="0" borderId="0" xfId="56" applyFont="1">
      <alignment/>
      <protection/>
    </xf>
    <xf numFmtId="0" fontId="59" fillId="0" borderId="17" xfId="0" applyFont="1" applyBorder="1" applyAlignment="1">
      <alignment wrapText="1"/>
    </xf>
    <xf numFmtId="0" fontId="6" fillId="0" borderId="0" xfId="55" applyFont="1" applyBorder="1" applyAlignment="1" applyProtection="1">
      <alignment vertical="center"/>
      <protection/>
    </xf>
    <xf numFmtId="0" fontId="4" fillId="0" borderId="0" xfId="55" applyFont="1" applyBorder="1" applyAlignment="1" applyProtection="1">
      <alignment vertical="center"/>
      <protection/>
    </xf>
    <xf numFmtId="0" fontId="5" fillId="0" borderId="18" xfId="55" applyFont="1" applyBorder="1">
      <alignment/>
      <protection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4" fillId="0" borderId="0" xfId="56" applyBorder="1">
      <alignment/>
      <protection/>
    </xf>
    <xf numFmtId="0" fontId="12" fillId="0" borderId="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7" fillId="0" borderId="0" xfId="55" applyFont="1" applyFill="1" applyBorder="1" applyAlignment="1" applyProtection="1">
      <alignment horizontal="center" vertical="center"/>
      <protection/>
    </xf>
    <xf numFmtId="0" fontId="5" fillId="0" borderId="0" xfId="55" applyFont="1" applyFill="1" applyBorder="1" applyAlignment="1" applyProtection="1">
      <alignment horizontal="center" vertical="center"/>
      <protection locked="0"/>
    </xf>
    <xf numFmtId="0" fontId="2" fillId="0" borderId="18" xfId="55" applyBorder="1">
      <alignment/>
      <protection/>
    </xf>
    <xf numFmtId="2" fontId="59" fillId="0" borderId="0" xfId="0" applyNumberFormat="1" applyFont="1" applyAlignment="1">
      <alignment/>
    </xf>
    <xf numFmtId="0" fontId="6" fillId="0" borderId="15" xfId="55" applyFont="1" applyBorder="1" applyAlignment="1">
      <alignment wrapText="1"/>
      <protection/>
    </xf>
    <xf numFmtId="2" fontId="5" fillId="0" borderId="6" xfId="55" applyNumberFormat="1" applyFont="1" applyFill="1" applyBorder="1" applyAlignment="1" applyProtection="1">
      <alignment horizontal="center" vertical="center" wrapText="1"/>
      <protection/>
    </xf>
    <xf numFmtId="0" fontId="6" fillId="0" borderId="0" xfId="55" applyFont="1" applyBorder="1" applyAlignment="1">
      <alignment wrapText="1"/>
      <protection/>
    </xf>
    <xf numFmtId="165" fontId="5" fillId="0" borderId="6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Font="1" applyBorder="1" applyAlignment="1" applyProtection="1">
      <alignment vertical="center" wrapText="1"/>
      <protection/>
    </xf>
    <xf numFmtId="0" fontId="2" fillId="0" borderId="0" xfId="55" applyFont="1" applyBorder="1" applyAlignment="1" applyProtection="1">
      <alignment vertical="center"/>
      <protection/>
    </xf>
    <xf numFmtId="0" fontId="2" fillId="0" borderId="0" xfId="56" applyFont="1">
      <alignment/>
      <protection/>
    </xf>
    <xf numFmtId="0" fontId="3" fillId="0" borderId="0" xfId="56" applyFont="1" applyAlignment="1">
      <alignment horizontal="center" vertical="center"/>
      <protection/>
    </xf>
    <xf numFmtId="0" fontId="14" fillId="0" borderId="0" xfId="55" applyFont="1" applyBorder="1" applyAlignment="1" applyProtection="1">
      <alignment vertical="center" wrapText="1"/>
      <protection/>
    </xf>
    <xf numFmtId="0" fontId="15" fillId="0" borderId="0" xfId="56" applyFont="1">
      <alignment/>
      <protection/>
    </xf>
    <xf numFmtId="0" fontId="15" fillId="0" borderId="0" xfId="56" applyFont="1" applyAlignment="1">
      <alignment/>
      <protection/>
    </xf>
    <xf numFmtId="0" fontId="15" fillId="0" borderId="0" xfId="55" applyFont="1" applyBorder="1" applyAlignment="1" applyProtection="1">
      <alignment vertical="center"/>
      <protection/>
    </xf>
    <xf numFmtId="0" fontId="15" fillId="0" borderId="0" xfId="55" applyFont="1" applyBorder="1" applyAlignment="1" applyProtection="1">
      <alignment horizontal="center" vertical="center"/>
      <protection/>
    </xf>
    <xf numFmtId="0" fontId="14" fillId="0" borderId="0" xfId="55" applyFont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horizontal="center" vertical="center"/>
      <protection/>
    </xf>
    <xf numFmtId="0" fontId="15" fillId="0" borderId="0" xfId="56" applyFont="1" applyAlignment="1">
      <alignment horizontal="center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22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0" borderId="24" xfId="56" applyFont="1" applyFill="1" applyBorder="1" applyAlignment="1">
      <alignment horizontal="center" vertical="center" wrapText="1"/>
      <protection/>
    </xf>
    <xf numFmtId="0" fontId="2" fillId="0" borderId="25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3" fillId="0" borderId="28" xfId="56" applyFont="1" applyBorder="1" applyAlignment="1">
      <alignment horizontal="center" vertical="center"/>
      <protection/>
    </xf>
    <xf numFmtId="0" fontId="3" fillId="0" borderId="29" xfId="56" applyFont="1" applyBorder="1" applyAlignment="1">
      <alignment horizontal="center" vertical="center"/>
      <protection/>
    </xf>
    <xf numFmtId="0" fontId="3" fillId="0" borderId="30" xfId="56" applyFont="1" applyBorder="1" applyAlignment="1">
      <alignment horizontal="center" vertical="center"/>
      <protection/>
    </xf>
    <xf numFmtId="0" fontId="3" fillId="0" borderId="31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center" vertical="center"/>
      <protection/>
    </xf>
    <xf numFmtId="0" fontId="3" fillId="0" borderId="33" xfId="56" applyFont="1" applyBorder="1" applyAlignment="1">
      <alignment horizontal="center" vertical="center"/>
      <protection/>
    </xf>
    <xf numFmtId="0" fontId="3" fillId="0" borderId="34" xfId="56" applyFont="1" applyBorder="1" applyAlignment="1">
      <alignment horizontal="center" vertical="center"/>
      <protection/>
    </xf>
    <xf numFmtId="1" fontId="2" fillId="0" borderId="35" xfId="56" applyNumberFormat="1" applyFont="1" applyFill="1" applyBorder="1" applyAlignment="1">
      <alignment horizontal="center" vertical="center"/>
      <protection/>
    </xf>
    <xf numFmtId="4" fontId="2" fillId="0" borderId="6" xfId="56" applyNumberFormat="1" applyFont="1" applyFill="1" applyBorder="1" applyAlignment="1">
      <alignment horizontal="center" vertical="center"/>
      <protection/>
    </xf>
    <xf numFmtId="4" fontId="2" fillId="0" borderId="36" xfId="56" applyNumberFormat="1" applyFont="1" applyFill="1" applyBorder="1" applyAlignment="1">
      <alignment horizontal="center" vertical="center"/>
      <protection/>
    </xf>
    <xf numFmtId="43" fontId="2" fillId="0" borderId="35" xfId="68" applyFont="1" applyFill="1" applyBorder="1" applyAlignment="1">
      <alignment horizontal="center" vertical="center" wrapText="1"/>
    </xf>
    <xf numFmtId="43" fontId="2" fillId="0" borderId="6" xfId="68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left" vertical="center" wrapText="1"/>
    </xf>
    <xf numFmtId="1" fontId="2" fillId="0" borderId="22" xfId="56" applyNumberFormat="1" applyFont="1" applyFill="1" applyBorder="1" applyAlignment="1">
      <alignment horizontal="center" vertical="center"/>
      <protection/>
    </xf>
    <xf numFmtId="4" fontId="2" fillId="0" borderId="23" xfId="56" applyNumberFormat="1" applyFont="1" applyFill="1" applyBorder="1" applyAlignment="1">
      <alignment horizontal="center" vertical="center"/>
      <protection/>
    </xf>
    <xf numFmtId="4" fontId="2" fillId="0" borderId="24" xfId="56" applyNumberFormat="1" applyFont="1" applyFill="1" applyBorder="1" applyAlignment="1">
      <alignment horizontal="center" vertical="center"/>
      <protection/>
    </xf>
    <xf numFmtId="2" fontId="2" fillId="0" borderId="38" xfId="56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vertical="center" wrapText="1"/>
    </xf>
    <xf numFmtId="0" fontId="60" fillId="0" borderId="42" xfId="0" applyFont="1" applyBorder="1" applyAlignment="1">
      <alignment horizontal="center" vertical="center"/>
    </xf>
    <xf numFmtId="2" fontId="2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35" xfId="0" applyFont="1" applyBorder="1" applyAlignment="1">
      <alignment horizontal="center" vertical="center" wrapText="1"/>
    </xf>
    <xf numFmtId="0" fontId="60" fillId="0" borderId="6" xfId="0" applyFont="1" applyBorder="1" applyAlignment="1">
      <alignment vertical="center" wrapText="1"/>
    </xf>
    <xf numFmtId="0" fontId="60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60" fillId="0" borderId="19" xfId="0" applyFont="1" applyBorder="1" applyAlignment="1">
      <alignment horizontal="center" vertical="center" wrapText="1"/>
    </xf>
    <xf numFmtId="0" fontId="60" fillId="0" borderId="6" xfId="0" applyFont="1" applyBorder="1" applyAlignment="1">
      <alignment horizontal="left" vertical="center" wrapText="1"/>
    </xf>
    <xf numFmtId="2" fontId="2" fillId="0" borderId="6" xfId="0" applyNumberFormat="1" applyFont="1" applyBorder="1" applyAlignment="1" applyProtection="1">
      <alignment horizontal="center" vertical="center" wrapText="1"/>
      <protection/>
    </xf>
    <xf numFmtId="2" fontId="2" fillId="36" borderId="6" xfId="66" applyNumberFormat="1" applyFont="1" applyFill="1" applyBorder="1" applyAlignment="1">
      <alignment horizontal="center" vertical="center"/>
    </xf>
    <xf numFmtId="2" fontId="2" fillId="0" borderId="6" xfId="66" applyNumberFormat="1" applyFont="1" applyFill="1" applyBorder="1" applyAlignment="1">
      <alignment horizontal="center" vertical="center"/>
    </xf>
    <xf numFmtId="0" fontId="60" fillId="0" borderId="6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2" fontId="2" fillId="36" borderId="6" xfId="0" applyNumberFormat="1" applyFont="1" applyFill="1" applyBorder="1" applyAlignment="1" applyProtection="1">
      <alignment horizontal="center" vertical="center" wrapText="1"/>
      <protection/>
    </xf>
    <xf numFmtId="165" fontId="2" fillId="0" borderId="6" xfId="0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Border="1" applyAlignment="1" applyProtection="1">
      <alignment horizontal="right" vertical="center"/>
      <protection/>
    </xf>
    <xf numFmtId="0" fontId="61" fillId="0" borderId="0" xfId="0" applyFont="1" applyAlignment="1">
      <alignment/>
    </xf>
    <xf numFmtId="0" fontId="15" fillId="0" borderId="0" xfId="55" applyFont="1" applyBorder="1" applyAlignment="1" applyProtection="1">
      <alignment horizontal="left" vertical="center"/>
      <protection/>
    </xf>
    <xf numFmtId="2" fontId="0" fillId="0" borderId="0" xfId="0" applyNumberFormat="1" applyAlignment="1">
      <alignment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59" fillId="0" borderId="0" xfId="0" applyFont="1" applyAlignment="1">
      <alignment wrapText="1"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5" fillId="0" borderId="6" xfId="55" applyFont="1" applyBorder="1" applyAlignment="1" applyProtection="1">
      <alignment horizontal="left" vertical="center" wrapText="1"/>
      <protection/>
    </xf>
    <xf numFmtId="0" fontId="5" fillId="0" borderId="6" xfId="55" applyFont="1" applyBorder="1" applyAlignment="1" applyProtection="1">
      <alignment horizontal="center" vertical="center" wrapText="1"/>
      <protection/>
    </xf>
    <xf numFmtId="1" fontId="5" fillId="0" borderId="6" xfId="55" applyNumberFormat="1" applyFont="1" applyFill="1" applyBorder="1" applyAlignment="1" applyProtection="1">
      <alignment horizontal="center" vertical="center" wrapText="1"/>
      <protection/>
    </xf>
    <xf numFmtId="0" fontId="5" fillId="0" borderId="6" xfId="55" applyFont="1" applyBorder="1" applyAlignment="1" applyProtection="1">
      <alignment wrapText="1"/>
      <protection/>
    </xf>
    <xf numFmtId="164" fontId="5" fillId="0" borderId="6" xfId="55" applyNumberFormat="1" applyFont="1" applyFill="1" applyBorder="1" applyAlignment="1" applyProtection="1">
      <alignment horizontal="center" vertical="center" wrapText="1"/>
      <protection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2" fontId="2" fillId="36" borderId="0" xfId="66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 wrapText="1"/>
      <protection/>
    </xf>
    <xf numFmtId="0" fontId="59" fillId="0" borderId="6" xfId="0" applyFont="1" applyBorder="1" applyAlignment="1">
      <alignment horizontal="center" vertical="center" wrapText="1"/>
    </xf>
    <xf numFmtId="49" fontId="59" fillId="0" borderId="6" xfId="0" applyNumberFormat="1" applyFont="1" applyBorder="1" applyAlignment="1">
      <alignment vertical="center" wrapText="1"/>
    </xf>
    <xf numFmtId="1" fontId="4" fillId="36" borderId="6" xfId="66" applyNumberFormat="1" applyFont="1" applyFill="1" applyBorder="1" applyAlignment="1">
      <alignment horizontal="center" vertical="center"/>
    </xf>
    <xf numFmtId="1" fontId="4" fillId="36" borderId="6" xfId="0" applyNumberFormat="1" applyFont="1" applyFill="1" applyBorder="1" applyAlignment="1" applyProtection="1">
      <alignment horizontal="center" vertical="center" wrapText="1"/>
      <protection/>
    </xf>
    <xf numFmtId="0" fontId="59" fillId="0" borderId="6" xfId="0" applyFont="1" applyBorder="1" applyAlignment="1">
      <alignment vertical="center" wrapText="1"/>
    </xf>
    <xf numFmtId="0" fontId="2" fillId="0" borderId="6" xfId="56" applyNumberFormat="1" applyFont="1" applyFill="1" applyBorder="1" applyAlignment="1">
      <alignment horizontal="center" vertical="center" wrapText="1"/>
      <protection/>
    </xf>
    <xf numFmtId="0" fontId="12" fillId="0" borderId="29" xfId="55" applyFont="1" applyBorder="1" applyAlignment="1" applyProtection="1">
      <alignment horizontal="center" vertical="center" wrapText="1"/>
      <protection/>
    </xf>
    <xf numFmtId="0" fontId="12" fillId="0" borderId="30" xfId="55" applyFont="1" applyBorder="1" applyAlignment="1" applyProtection="1">
      <alignment horizontal="center" vertical="center" wrapText="1"/>
      <protection/>
    </xf>
    <xf numFmtId="0" fontId="12" fillId="0" borderId="34" xfId="55" applyFont="1" applyBorder="1" applyAlignment="1" applyProtection="1">
      <alignment horizontal="center" vertical="center" wrapText="1"/>
      <protection/>
    </xf>
    <xf numFmtId="0" fontId="59" fillId="0" borderId="35" xfId="0" applyFont="1" applyBorder="1" applyAlignment="1">
      <alignment horizontal="center" vertical="center" wrapText="1"/>
    </xf>
    <xf numFmtId="165" fontId="5" fillId="0" borderId="36" xfId="55" applyNumberFormat="1" applyFont="1" applyFill="1" applyBorder="1" applyAlignment="1" applyProtection="1">
      <alignment horizontal="center" vertical="center" wrapText="1"/>
      <protection/>
    </xf>
    <xf numFmtId="2" fontId="5" fillId="0" borderId="36" xfId="55" applyNumberFormat="1" applyFont="1" applyFill="1" applyBorder="1" applyAlignment="1" applyProtection="1">
      <alignment horizontal="center" vertical="center" wrapText="1"/>
      <protection/>
    </xf>
    <xf numFmtId="1" fontId="5" fillId="0" borderId="36" xfId="55" applyNumberFormat="1" applyFont="1" applyFill="1" applyBorder="1" applyAlignment="1" applyProtection="1">
      <alignment horizontal="center" vertical="center" wrapText="1"/>
      <protection/>
    </xf>
    <xf numFmtId="2" fontId="59" fillId="0" borderId="35" xfId="0" applyNumberFormat="1" applyFont="1" applyBorder="1" applyAlignment="1">
      <alignment horizontal="center" vertical="center" wrapText="1"/>
    </xf>
    <xf numFmtId="164" fontId="5" fillId="0" borderId="36" xfId="55" applyNumberFormat="1" applyFont="1" applyFill="1" applyBorder="1" applyAlignment="1" applyProtection="1">
      <alignment horizontal="center" vertical="center" wrapText="1"/>
      <protection/>
    </xf>
    <xf numFmtId="0" fontId="59" fillId="0" borderId="22" xfId="0" applyFont="1" applyBorder="1" applyAlignment="1">
      <alignment horizontal="center" vertical="center" wrapText="1"/>
    </xf>
    <xf numFmtId="0" fontId="5" fillId="0" borderId="23" xfId="55" applyFont="1" applyBorder="1" applyAlignment="1" applyProtection="1">
      <alignment wrapText="1"/>
      <protection/>
    </xf>
    <xf numFmtId="0" fontId="5" fillId="0" borderId="23" xfId="55" applyFont="1" applyBorder="1" applyAlignment="1" applyProtection="1">
      <alignment horizontal="center" vertical="center" wrapText="1"/>
      <protection/>
    </xf>
    <xf numFmtId="1" fontId="5" fillId="0" borderId="23" xfId="55" applyNumberFormat="1" applyFont="1" applyFill="1" applyBorder="1" applyAlignment="1" applyProtection="1">
      <alignment horizontal="center" vertical="center" wrapText="1"/>
      <protection/>
    </xf>
    <xf numFmtId="1" fontId="5" fillId="0" borderId="24" xfId="55" applyNumberFormat="1" applyFont="1" applyFill="1" applyBorder="1" applyAlignment="1" applyProtection="1">
      <alignment horizontal="center" vertical="center" wrapText="1"/>
      <protection/>
    </xf>
    <xf numFmtId="0" fontId="59" fillId="0" borderId="20" xfId="0" applyFont="1" applyBorder="1" applyAlignment="1">
      <alignment vertical="center" wrapText="1"/>
    </xf>
    <xf numFmtId="0" fontId="5" fillId="0" borderId="20" xfId="55" applyFont="1" applyBorder="1" applyAlignment="1" applyProtection="1">
      <alignment horizontal="center" vertical="center" wrapText="1"/>
      <protection/>
    </xf>
    <xf numFmtId="165" fontId="5" fillId="0" borderId="20" xfId="55" applyNumberFormat="1" applyFont="1" applyFill="1" applyBorder="1" applyAlignment="1" applyProtection="1">
      <alignment horizontal="center" vertical="center" wrapText="1"/>
      <protection/>
    </xf>
    <xf numFmtId="165" fontId="5" fillId="0" borderId="21" xfId="55" applyNumberFormat="1" applyFont="1" applyFill="1" applyBorder="1" applyAlignment="1" applyProtection="1">
      <alignment horizontal="center" vertical="center" wrapText="1"/>
      <protection/>
    </xf>
    <xf numFmtId="0" fontId="6" fillId="0" borderId="30" xfId="55" applyFont="1" applyBorder="1" applyAlignment="1" applyProtection="1">
      <alignment horizontal="center" vertical="center" wrapText="1"/>
      <protection/>
    </xf>
    <xf numFmtId="0" fontId="6" fillId="0" borderId="34" xfId="55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left"/>
      <protection/>
    </xf>
    <xf numFmtId="0" fontId="2" fillId="0" borderId="0" xfId="55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right" vertical="center"/>
      <protection/>
    </xf>
    <xf numFmtId="0" fontId="2" fillId="0" borderId="0" xfId="55" applyFont="1" applyFill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left" vertical="center"/>
      <protection/>
    </xf>
    <xf numFmtId="0" fontId="2" fillId="0" borderId="44" xfId="55" applyBorder="1">
      <alignment/>
      <protection/>
    </xf>
    <xf numFmtId="0" fontId="14" fillId="0" borderId="0" xfId="56" applyFont="1" applyAlignment="1">
      <alignment horizontal="center" vertical="center"/>
      <protection/>
    </xf>
    <xf numFmtId="0" fontId="15" fillId="0" borderId="0" xfId="55" applyFont="1" applyFill="1" applyBorder="1" applyAlignment="1" applyProtection="1">
      <alignment vertical="center"/>
      <protection/>
    </xf>
    <xf numFmtId="0" fontId="15" fillId="0" borderId="0" xfId="55" applyFont="1" applyFill="1" applyBorder="1" applyAlignment="1" applyProtection="1">
      <alignment vertical="center"/>
      <protection locked="0"/>
    </xf>
    <xf numFmtId="0" fontId="15" fillId="0" borderId="0" xfId="55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/>
    </xf>
    <xf numFmtId="0" fontId="3" fillId="0" borderId="0" xfId="55" applyFont="1" applyBorder="1" applyAlignment="1" applyProtection="1">
      <alignment horizontal="left" wrapText="1"/>
      <protection/>
    </xf>
    <xf numFmtId="0" fontId="4" fillId="0" borderId="0" xfId="55" applyFont="1" applyBorder="1" applyAlignment="1" applyProtection="1">
      <alignment vertical="center"/>
      <protection/>
    </xf>
    <xf numFmtId="0" fontId="59" fillId="0" borderId="0" xfId="0" applyFont="1" applyBorder="1" applyAlignment="1">
      <alignment horizontal="left" wrapText="1"/>
    </xf>
    <xf numFmtId="0" fontId="2" fillId="0" borderId="0" xfId="55" applyFont="1" applyBorder="1" applyAlignment="1" applyProtection="1">
      <alignment horizontal="left" vertical="center"/>
      <protection/>
    </xf>
    <xf numFmtId="0" fontId="2" fillId="0" borderId="0" xfId="55" applyFont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center" vertical="center"/>
      <protection/>
    </xf>
    <xf numFmtId="0" fontId="15" fillId="0" borderId="0" xfId="55" applyFont="1" applyBorder="1" applyAlignment="1" applyProtection="1">
      <alignment horizontal="left" wrapText="1"/>
      <protection/>
    </xf>
    <xf numFmtId="0" fontId="3" fillId="0" borderId="39" xfId="56" applyFont="1" applyFill="1" applyBorder="1" applyAlignment="1">
      <alignment horizontal="center" vertical="center" wrapText="1"/>
      <protection/>
    </xf>
    <xf numFmtId="0" fontId="3" fillId="0" borderId="33" xfId="56" applyFont="1" applyFill="1" applyBorder="1" applyAlignment="1">
      <alignment horizontal="center" vertical="center" wrapText="1"/>
      <protection/>
    </xf>
    <xf numFmtId="0" fontId="3" fillId="0" borderId="31" xfId="56" applyFont="1" applyFill="1" applyBorder="1" applyAlignment="1">
      <alignment horizontal="center" vertical="center" wrapText="1"/>
      <protection/>
    </xf>
    <xf numFmtId="0" fontId="2" fillId="0" borderId="45" xfId="56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2" fillId="0" borderId="38" xfId="56" applyFont="1" applyFill="1" applyBorder="1" applyAlignment="1">
      <alignment horizontal="center" vertical="center" wrapText="1"/>
      <protection/>
    </xf>
    <xf numFmtId="0" fontId="3" fillId="0" borderId="0" xfId="56" applyFont="1" applyAlignment="1">
      <alignment horizontal="center" vertical="center"/>
      <protection/>
    </xf>
    <xf numFmtId="0" fontId="3" fillId="0" borderId="40" xfId="56" applyFont="1" applyBorder="1" applyAlignment="1">
      <alignment horizontal="center" vertical="center"/>
      <protection/>
    </xf>
    <xf numFmtId="0" fontId="3" fillId="0" borderId="46" xfId="56" applyFont="1" applyBorder="1" applyAlignment="1">
      <alignment horizontal="center" vertical="center"/>
      <protection/>
    </xf>
    <xf numFmtId="0" fontId="3" fillId="0" borderId="47" xfId="56" applyFont="1" applyBorder="1" applyAlignment="1">
      <alignment horizontal="center" vertical="center"/>
      <protection/>
    </xf>
    <xf numFmtId="0" fontId="6" fillId="0" borderId="48" xfId="55" applyFont="1" applyBorder="1" applyAlignment="1">
      <alignment horizontal="left" vertical="center" wrapText="1"/>
      <protection/>
    </xf>
    <xf numFmtId="0" fontId="6" fillId="0" borderId="0" xfId="55" applyFont="1" applyBorder="1" applyAlignment="1">
      <alignment horizontal="left" vertical="center" wrapText="1"/>
      <protection/>
    </xf>
    <xf numFmtId="0" fontId="4" fillId="0" borderId="0" xfId="55" applyFont="1" applyBorder="1" applyAlignment="1">
      <alignment horizontal="left" vertical="center" wrapText="1"/>
      <protection/>
    </xf>
    <xf numFmtId="0" fontId="59" fillId="0" borderId="48" xfId="0" applyFont="1" applyBorder="1" applyAlignment="1">
      <alignment horizontal="right" wrapText="1"/>
    </xf>
    <xf numFmtId="0" fontId="59" fillId="0" borderId="0" xfId="0" applyFont="1" applyBorder="1" applyAlignment="1">
      <alignment horizontal="right" wrapText="1"/>
    </xf>
    <xf numFmtId="2" fontId="63" fillId="0" borderId="49" xfId="0" applyNumberFormat="1" applyFont="1" applyBorder="1" applyAlignment="1">
      <alignment horizontal="center" vertical="center" wrapText="1"/>
    </xf>
    <xf numFmtId="2" fontId="63" fillId="0" borderId="50" xfId="0" applyNumberFormat="1" applyFont="1" applyBorder="1" applyAlignment="1">
      <alignment horizontal="center" vertical="center" wrapText="1"/>
    </xf>
    <xf numFmtId="2" fontId="63" fillId="0" borderId="17" xfId="0" applyNumberFormat="1" applyFont="1" applyBorder="1" applyAlignment="1">
      <alignment horizontal="center" vertical="center" wrapText="1"/>
    </xf>
    <xf numFmtId="2" fontId="63" fillId="0" borderId="16" xfId="0" applyNumberFormat="1" applyFont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2" fontId="60" fillId="0" borderId="0" xfId="0" applyNumberFormat="1" applyFont="1" applyFill="1" applyAlignment="1">
      <alignment horizontal="center" vertical="center"/>
    </xf>
    <xf numFmtId="0" fontId="2" fillId="0" borderId="51" xfId="0" applyFont="1" applyFill="1" applyBorder="1" applyAlignment="1">
      <alignment/>
    </xf>
    <xf numFmtId="0" fontId="3" fillId="0" borderId="0" xfId="55" applyFont="1" applyBorder="1" applyAlignment="1" applyProtection="1">
      <alignment horizontal="left"/>
      <protection/>
    </xf>
  </cellXfs>
  <cellStyles count="57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ормула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6;&#1072;&#1089;&#1082;&#1088;&#1099;&#1090;&#1080;&#1077;%20&#1080;&#1085;&#1092;&#1088;&#1086;&#1084;&#1072;&#1094;&#1080;&#1080;\2017\&#1044;&#1058;&#1056;%20&#1058;&#1086;&#1084;&#1089;&#1082;&#1086;&#1081;%20&#1086;&#1073;&#1083;&#1072;&#1089;&#1090;&#1080;\&#1055;&#1088;&#1086;&#1075;&#1088;&#1072;&#1084;&#1084;&#1072;%20&#1101;&#1085;&#1077;&#1088;&#1075;&#1086;&#1101;&#1092;&#1092;&#1077;&#1082;&#1090;&#1080;&#1074;&#1085;&#1086;&#1089;&#1090;&#1080;\PROG.ESB.6.70\PROG.ESB.6.70%20&#1080;&#1089;&#1087;&#1088;&#1072;&#1074;&#1083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_Tit"/>
      <sheetName val="mod_04"/>
      <sheetName val="modServiceModule"/>
      <sheetName val="modProv"/>
      <sheetName val="Инструкция"/>
      <sheetName val="Лог обновления"/>
      <sheetName val="Методология"/>
      <sheetName val="Титульный"/>
      <sheetName val="Мероприятия"/>
      <sheetName val="Финансирование"/>
      <sheetName val="Экономия"/>
      <sheetName val="Объекты"/>
      <sheetName val="Параметры для расчета"/>
      <sheetName val="Целевые показатели"/>
      <sheetName val="Показатели надежности и ээф"/>
      <sheetName val="Значения из приказов"/>
      <sheetName val="Обосновывающая документация"/>
      <sheetName val="Комментарии"/>
      <sheetName val="Проверка"/>
      <sheetName val="et_union"/>
      <sheetName val="TEHSHEET"/>
      <sheetName val="modfrmFormulasAnalyzer"/>
      <sheetName val="AllSheetsInThisWorkbook"/>
      <sheetName val="Проверка_back"/>
      <sheetName val="modfrmCheckUpdates"/>
      <sheetName val="modUpdTemplMain"/>
      <sheetName val="REESTR_MO"/>
      <sheetName val="modfrmReestr"/>
      <sheetName val="REESTR_FILTERED"/>
      <sheetName val="REESTR_ORG"/>
      <sheetName val="REESTR_ORG_TBO"/>
      <sheetName val="REESTR_ORG_VS"/>
      <sheetName val="REESTR_ORG_VO"/>
      <sheetName val="REESTR_ORG_WARM"/>
      <sheetName val="REESTR_ORG_EE"/>
      <sheetName val="modfrmDateChoose"/>
      <sheetName val="modCommandButton"/>
      <sheetName val="modInfo"/>
      <sheetName val="modInstruction"/>
      <sheetName val="mod_wb"/>
      <sheetName val="mod_Coms"/>
      <sheetName val="mod_00"/>
      <sheetName val="mod_09"/>
      <sheetName val="mod_08"/>
      <sheetName val="mod_07"/>
      <sheetName val="mod_06"/>
      <sheetName val="mod_05"/>
      <sheetName val="mod_03"/>
      <sheetName val="mod_02"/>
      <sheetName val="mod_01"/>
      <sheetName val="modLoad"/>
    </sheetNames>
    <sheetDataSet>
      <sheetData sheetId="12">
        <row r="330">
          <cell r="L330" t="str">
            <v>Общее количество используемых осветительных устройств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view="pageBreakPreview" zoomScale="60" zoomScaleNormal="85" zoomScalePageLayoutView="0" workbookViewId="0" topLeftCell="A16">
      <selection activeCell="D41" sqref="D41"/>
    </sheetView>
  </sheetViews>
  <sheetFormatPr defaultColWidth="9.140625" defaultRowHeight="15"/>
  <cols>
    <col min="1" max="1" width="9.140625" style="21" customWidth="1"/>
    <col min="2" max="2" width="50.140625" style="0" customWidth="1"/>
    <col min="3" max="3" width="16.28125" style="0" customWidth="1"/>
    <col min="4" max="4" width="19.28125" style="0" customWidth="1"/>
    <col min="5" max="5" width="21.00390625" style="0" customWidth="1"/>
    <col min="6" max="6" width="19.8515625" style="0" customWidth="1"/>
    <col min="7" max="7" width="22.00390625" style="0" customWidth="1"/>
  </cols>
  <sheetData>
    <row r="1" spans="1:7" ht="19.5" customHeight="1">
      <c r="A1" s="20"/>
      <c r="B1" s="1"/>
      <c r="C1" s="1"/>
      <c r="D1" s="1"/>
      <c r="E1" s="1"/>
      <c r="F1" s="102"/>
      <c r="G1" s="102" t="s">
        <v>127</v>
      </c>
    </row>
    <row r="2" spans="1:7" ht="15.75">
      <c r="A2" s="151" t="s">
        <v>25</v>
      </c>
      <c r="B2" s="151"/>
      <c r="C2" s="151"/>
      <c r="D2" s="151"/>
      <c r="E2" s="151"/>
      <c r="F2" s="151"/>
      <c r="G2" s="151"/>
    </row>
    <row r="3" spans="1:7" ht="16.5" thickBot="1">
      <c r="A3" s="74"/>
      <c r="B3" s="75"/>
      <c r="C3" s="75"/>
      <c r="D3" s="75"/>
      <c r="E3" s="75"/>
      <c r="F3" s="75"/>
      <c r="G3" s="75"/>
    </row>
    <row r="4" spans="1:8" ht="64.5" customHeight="1" thickBot="1">
      <c r="A4" s="76" t="s">
        <v>0</v>
      </c>
      <c r="B4" s="77" t="s">
        <v>1</v>
      </c>
      <c r="C4" s="78" t="s">
        <v>2</v>
      </c>
      <c r="D4" s="103" t="s">
        <v>123</v>
      </c>
      <c r="E4" s="104" t="s">
        <v>124</v>
      </c>
      <c r="F4" s="103" t="s">
        <v>125</v>
      </c>
      <c r="G4" s="105" t="s">
        <v>126</v>
      </c>
      <c r="H4" s="1"/>
    </row>
    <row r="5" spans="1:8" ht="13.5" customHeight="1" thickBot="1">
      <c r="A5" s="79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1"/>
    </row>
    <row r="6" spans="1:8" ht="15.75">
      <c r="A6" s="80" t="s">
        <v>3</v>
      </c>
      <c r="B6" s="81" t="s">
        <v>72</v>
      </c>
      <c r="C6" s="82" t="s">
        <v>89</v>
      </c>
      <c r="D6" s="83">
        <v>332.2517</v>
      </c>
      <c r="E6" s="83">
        <v>332.2517</v>
      </c>
      <c r="F6" s="83">
        <v>332.2517</v>
      </c>
      <c r="G6" s="83">
        <v>332.2517</v>
      </c>
      <c r="H6" s="1"/>
    </row>
    <row r="7" spans="1:8" ht="15.75">
      <c r="A7" s="84" t="s">
        <v>4</v>
      </c>
      <c r="B7" s="85" t="s">
        <v>73</v>
      </c>
      <c r="C7" s="86" t="s">
        <v>89</v>
      </c>
      <c r="D7" s="87">
        <v>58.354699999999994</v>
      </c>
      <c r="E7" s="87">
        <v>58.354699999999994</v>
      </c>
      <c r="F7" s="87">
        <v>58.354699999999994</v>
      </c>
      <c r="G7" s="87">
        <v>58.354699999999994</v>
      </c>
      <c r="H7" s="1"/>
    </row>
    <row r="8" spans="1:10" ht="31.5">
      <c r="A8" s="88" t="s">
        <v>8</v>
      </c>
      <c r="B8" s="89" t="s">
        <v>74</v>
      </c>
      <c r="C8" s="86" t="s">
        <v>89</v>
      </c>
      <c r="D8" s="87">
        <v>273.897</v>
      </c>
      <c r="E8" s="87">
        <v>273.897</v>
      </c>
      <c r="F8" s="87">
        <v>273.897</v>
      </c>
      <c r="G8" s="87">
        <v>273.897</v>
      </c>
      <c r="H8" s="29"/>
      <c r="J8" s="100"/>
    </row>
    <row r="9" spans="1:8" ht="31.5">
      <c r="A9" s="84" t="s">
        <v>9</v>
      </c>
      <c r="B9" s="85" t="s">
        <v>75</v>
      </c>
      <c r="C9" s="86" t="s">
        <v>89</v>
      </c>
      <c r="D9" s="90">
        <v>332.2517</v>
      </c>
      <c r="E9" s="90">
        <v>332.2517</v>
      </c>
      <c r="F9" s="101">
        <f>E9</f>
        <v>332.2517</v>
      </c>
      <c r="G9" s="90">
        <v>332.2517</v>
      </c>
      <c r="H9" s="1"/>
    </row>
    <row r="10" spans="1:12" ht="31.5">
      <c r="A10" s="88" t="s">
        <v>28</v>
      </c>
      <c r="B10" s="89" t="s">
        <v>76</v>
      </c>
      <c r="C10" s="86" t="s">
        <v>89</v>
      </c>
      <c r="D10" s="90">
        <v>0</v>
      </c>
      <c r="E10" s="90">
        <v>0</v>
      </c>
      <c r="F10" s="90">
        <v>0</v>
      </c>
      <c r="G10" s="90">
        <v>0</v>
      </c>
      <c r="H10" s="1"/>
      <c r="I10" s="1"/>
      <c r="J10" s="1"/>
      <c r="K10" s="1"/>
      <c r="L10" s="1"/>
    </row>
    <row r="11" spans="1:8" ht="15.75">
      <c r="A11" s="84" t="s">
        <v>65</v>
      </c>
      <c r="B11" s="85" t="s">
        <v>77</v>
      </c>
      <c r="C11" s="86" t="s">
        <v>89</v>
      </c>
      <c r="D11" s="91">
        <v>0</v>
      </c>
      <c r="E11" s="91">
        <v>0</v>
      </c>
      <c r="F11" s="91">
        <v>0</v>
      </c>
      <c r="G11" s="91">
        <v>0</v>
      </c>
      <c r="H11" s="1"/>
    </row>
    <row r="12" spans="1:8" ht="15.75">
      <c r="A12" s="84" t="s">
        <v>66</v>
      </c>
      <c r="B12" s="85" t="s">
        <v>78</v>
      </c>
      <c r="C12" s="86" t="s">
        <v>89</v>
      </c>
      <c r="D12" s="91">
        <v>0</v>
      </c>
      <c r="E12" s="91">
        <v>0</v>
      </c>
      <c r="F12" s="91">
        <v>0</v>
      </c>
      <c r="G12" s="91">
        <v>0</v>
      </c>
      <c r="H12" s="1"/>
    </row>
    <row r="13" spans="1:8" ht="15.75">
      <c r="A13" s="84" t="s">
        <v>29</v>
      </c>
      <c r="B13" s="85" t="s">
        <v>79</v>
      </c>
      <c r="C13" s="86" t="s">
        <v>89</v>
      </c>
      <c r="D13" s="92">
        <v>13.25384</v>
      </c>
      <c r="E13" s="92">
        <v>6.95</v>
      </c>
      <c r="F13" s="92">
        <v>6.95</v>
      </c>
      <c r="G13" s="92">
        <v>6.95</v>
      </c>
      <c r="H13" s="1"/>
    </row>
    <row r="14" spans="1:8" ht="15.75">
      <c r="A14" s="84" t="s">
        <v>31</v>
      </c>
      <c r="B14" s="89" t="s">
        <v>80</v>
      </c>
      <c r="C14" s="93"/>
      <c r="D14" s="90">
        <v>0</v>
      </c>
      <c r="E14" s="90">
        <v>0</v>
      </c>
      <c r="F14" s="90">
        <v>0</v>
      </c>
      <c r="G14" s="90">
        <v>0</v>
      </c>
      <c r="H14" s="1"/>
    </row>
    <row r="15" spans="1:8" ht="15.75">
      <c r="A15" s="94" t="s">
        <v>32</v>
      </c>
      <c r="B15" s="85" t="s">
        <v>34</v>
      </c>
      <c r="C15" s="86" t="s">
        <v>93</v>
      </c>
      <c r="D15" s="95">
        <v>1602.3788</v>
      </c>
      <c r="E15" s="95">
        <f>D15-'Приложение 2 Водоотведение'!F15</f>
        <v>1579.7788</v>
      </c>
      <c r="F15" s="95">
        <f>E15-'Приложение 2 Водоотведение'!L15</f>
        <v>1565.0788</v>
      </c>
      <c r="G15" s="95">
        <f>F15-'Приложение 2 Водоотведение'!R15</f>
        <v>1546.7788</v>
      </c>
      <c r="H15" s="1"/>
    </row>
    <row r="16" spans="1:8" ht="15.75">
      <c r="A16" s="94" t="s">
        <v>82</v>
      </c>
      <c r="B16" s="85" t="s">
        <v>81</v>
      </c>
      <c r="C16" s="93" t="s">
        <v>90</v>
      </c>
      <c r="D16" s="95">
        <f>D15/D6</f>
        <v>4.822785857830072</v>
      </c>
      <c r="E16" s="95">
        <f>E15/E6</f>
        <v>4.7547651373943305</v>
      </c>
      <c r="F16" s="95">
        <f>F15/F6</f>
        <v>4.710521571447188</v>
      </c>
      <c r="G16" s="95">
        <f>G15/G6</f>
        <v>4.655442846492583</v>
      </c>
      <c r="H16" s="1"/>
    </row>
    <row r="17" spans="1:8" ht="63">
      <c r="A17" s="94" t="s">
        <v>33</v>
      </c>
      <c r="B17" s="85" t="s">
        <v>116</v>
      </c>
      <c r="C17" s="93"/>
      <c r="D17" s="92"/>
      <c r="E17" s="95"/>
      <c r="F17" s="95"/>
      <c r="G17" s="95"/>
      <c r="H17" s="1"/>
    </row>
    <row r="18" spans="1:8" ht="47.25">
      <c r="A18" s="84" t="s">
        <v>35</v>
      </c>
      <c r="B18" s="85" t="s">
        <v>41</v>
      </c>
      <c r="C18" s="93" t="s">
        <v>91</v>
      </c>
      <c r="D18" s="91">
        <v>2548.7</v>
      </c>
      <c r="E18" s="91">
        <v>2548.7</v>
      </c>
      <c r="F18" s="91">
        <v>2548.7</v>
      </c>
      <c r="G18" s="91">
        <v>2548.7</v>
      </c>
      <c r="H18" s="1"/>
    </row>
    <row r="19" spans="1:8" ht="47.25">
      <c r="A19" s="84" t="s">
        <v>36</v>
      </c>
      <c r="B19" s="85" t="s">
        <v>43</v>
      </c>
      <c r="C19" s="86" t="s">
        <v>92</v>
      </c>
      <c r="D19" s="91">
        <v>103901.44</v>
      </c>
      <c r="E19" s="91">
        <v>103901.44</v>
      </c>
      <c r="F19" s="91">
        <v>103901.44</v>
      </c>
      <c r="G19" s="91">
        <v>103901.44</v>
      </c>
      <c r="H19" s="1"/>
    </row>
    <row r="20" spans="1:8" ht="15.75">
      <c r="A20" s="84" t="s">
        <v>37</v>
      </c>
      <c r="B20" s="85" t="s">
        <v>50</v>
      </c>
      <c r="C20" s="86" t="s">
        <v>93</v>
      </c>
      <c r="D20" s="91">
        <v>0</v>
      </c>
      <c r="E20" s="91">
        <v>0</v>
      </c>
      <c r="F20" s="91">
        <v>0</v>
      </c>
      <c r="G20" s="91">
        <v>0</v>
      </c>
      <c r="H20" s="1"/>
    </row>
    <row r="21" spans="1:8" ht="47.25">
      <c r="A21" s="84" t="s">
        <v>83</v>
      </c>
      <c r="B21" s="85" t="s">
        <v>44</v>
      </c>
      <c r="C21" s="93" t="s">
        <v>94</v>
      </c>
      <c r="D21" s="90">
        <f>D20/D18</f>
        <v>0</v>
      </c>
      <c r="E21" s="96">
        <f>E20/E18</f>
        <v>0</v>
      </c>
      <c r="F21" s="96">
        <f>F20/F18</f>
        <v>0</v>
      </c>
      <c r="G21" s="96">
        <f>G20/G18</f>
        <v>0</v>
      </c>
      <c r="H21" s="1"/>
    </row>
    <row r="22" spans="1:8" ht="15.75">
      <c r="A22" s="84" t="s">
        <v>38</v>
      </c>
      <c r="B22" s="85" t="s">
        <v>45</v>
      </c>
      <c r="C22" s="93" t="s">
        <v>6</v>
      </c>
      <c r="D22" s="91">
        <v>1880.7</v>
      </c>
      <c r="E22" s="91">
        <v>1880.7</v>
      </c>
      <c r="F22" s="91">
        <v>1880.7</v>
      </c>
      <c r="G22" s="91">
        <f>F22-'Приложение 2 Водоотведение'!R9</f>
        <v>1862.48</v>
      </c>
      <c r="H22" s="1"/>
    </row>
    <row r="23" spans="1:8" ht="78.75">
      <c r="A23" s="84" t="s">
        <v>85</v>
      </c>
      <c r="B23" s="85" t="s">
        <v>84</v>
      </c>
      <c r="C23" s="93" t="s">
        <v>95</v>
      </c>
      <c r="D23" s="96">
        <f>D22/D19</f>
        <v>0.018100807842509208</v>
      </c>
      <c r="E23" s="96">
        <f>E22/E19</f>
        <v>0.018100807842509208</v>
      </c>
      <c r="F23" s="96">
        <f>F22/F19</f>
        <v>0.018100807842509208</v>
      </c>
      <c r="G23" s="96">
        <f>G22/G19</f>
        <v>0.01792544934892144</v>
      </c>
      <c r="H23" s="1"/>
    </row>
    <row r="24" spans="1:8" ht="15.75">
      <c r="A24" s="84" t="s">
        <v>87</v>
      </c>
      <c r="B24" s="85" t="s">
        <v>86</v>
      </c>
      <c r="C24" s="93" t="s">
        <v>92</v>
      </c>
      <c r="D24" s="91">
        <v>0</v>
      </c>
      <c r="E24" s="91">
        <v>0</v>
      </c>
      <c r="F24" s="91">
        <v>0</v>
      </c>
      <c r="G24" s="91">
        <v>0</v>
      </c>
      <c r="H24" s="1"/>
    </row>
    <row r="25" spans="1:8" ht="47.25" customHeight="1">
      <c r="A25" s="84" t="s">
        <v>39</v>
      </c>
      <c r="B25" s="85" t="s">
        <v>88</v>
      </c>
      <c r="C25" s="93" t="s">
        <v>96</v>
      </c>
      <c r="D25" s="91" t="s">
        <v>67</v>
      </c>
      <c r="E25" s="90" t="s">
        <v>67</v>
      </c>
      <c r="F25" s="90" t="s">
        <v>67</v>
      </c>
      <c r="G25" s="90" t="s">
        <v>67</v>
      </c>
      <c r="H25" s="1"/>
    </row>
    <row r="26" spans="1:8" ht="47.25">
      <c r="A26" s="84" t="s">
        <v>40</v>
      </c>
      <c r="B26" s="85" t="s">
        <v>46</v>
      </c>
      <c r="C26" s="93" t="s">
        <v>47</v>
      </c>
      <c r="D26" s="91" t="s">
        <v>67</v>
      </c>
      <c r="E26" s="90" t="s">
        <v>67</v>
      </c>
      <c r="F26" s="90" t="s">
        <v>67</v>
      </c>
      <c r="G26" s="90" t="s">
        <v>67</v>
      </c>
      <c r="H26" s="1"/>
    </row>
    <row r="27" spans="1:8" ht="47.25">
      <c r="A27" s="93" t="s">
        <v>42</v>
      </c>
      <c r="B27" s="85" t="s">
        <v>48</v>
      </c>
      <c r="C27" s="93" t="s">
        <v>97</v>
      </c>
      <c r="D27" s="91" t="s">
        <v>67</v>
      </c>
      <c r="E27" s="90" t="s">
        <v>67</v>
      </c>
      <c r="F27" s="90" t="s">
        <v>67</v>
      </c>
      <c r="G27" s="90" t="s">
        <v>67</v>
      </c>
      <c r="H27" s="1"/>
    </row>
    <row r="28" spans="1:8" ht="30">
      <c r="A28" s="115" t="s">
        <v>135</v>
      </c>
      <c r="B28" s="116" t="str">
        <f>'[1]Параметры для расчета'!$L$330</f>
        <v>Общее количество используемых осветительных устройств</v>
      </c>
      <c r="C28" s="115" t="s">
        <v>14</v>
      </c>
      <c r="D28" s="117">
        <v>230</v>
      </c>
      <c r="E28" s="118">
        <v>230</v>
      </c>
      <c r="F28" s="118">
        <v>230</v>
      </c>
      <c r="G28" s="118">
        <v>230</v>
      </c>
      <c r="H28" s="1"/>
    </row>
    <row r="29" spans="1:8" ht="30">
      <c r="A29" s="115" t="s">
        <v>136</v>
      </c>
      <c r="B29" s="119" t="s">
        <v>134</v>
      </c>
      <c r="C29" s="115" t="s">
        <v>14</v>
      </c>
      <c r="D29" s="117">
        <v>15</v>
      </c>
      <c r="E29" s="118">
        <v>69</v>
      </c>
      <c r="F29" s="118">
        <v>115</v>
      </c>
      <c r="G29" s="118">
        <v>177</v>
      </c>
      <c r="H29" s="1"/>
    </row>
    <row r="30" spans="1:8" ht="15.75">
      <c r="A30" s="111"/>
      <c r="B30" s="112"/>
      <c r="C30" s="111"/>
      <c r="D30" s="113"/>
      <c r="E30" s="114"/>
      <c r="F30" s="114"/>
      <c r="G30" s="114"/>
      <c r="H30" s="1"/>
    </row>
    <row r="31" spans="1:8" ht="18" customHeight="1">
      <c r="A31" s="20"/>
      <c r="B31" s="154"/>
      <c r="C31" s="154"/>
      <c r="D31" s="154"/>
      <c r="E31" s="154"/>
      <c r="F31" s="1"/>
      <c r="G31" s="1"/>
      <c r="H31" s="1"/>
    </row>
    <row r="32" spans="1:8" ht="21.75" customHeight="1">
      <c r="A32" s="20"/>
      <c r="B32" s="152" t="s">
        <v>138</v>
      </c>
      <c r="C32" s="152"/>
      <c r="D32" s="141" t="s">
        <v>107</v>
      </c>
      <c r="E32" s="34"/>
      <c r="F32" s="142" t="s">
        <v>27</v>
      </c>
      <c r="G32" s="6"/>
      <c r="H32" s="1"/>
    </row>
    <row r="33" spans="1:8" ht="15.75">
      <c r="A33" s="20"/>
      <c r="B33" s="35" t="s">
        <v>139</v>
      </c>
      <c r="C33" s="35"/>
      <c r="D33" s="143" t="s">
        <v>104</v>
      </c>
      <c r="F33" s="144" t="s">
        <v>13</v>
      </c>
      <c r="G33" s="9"/>
      <c r="H33" s="1"/>
    </row>
    <row r="34" spans="1:8" ht="15.75">
      <c r="A34" s="20"/>
      <c r="B34" s="155"/>
      <c r="C34" s="155"/>
      <c r="D34" s="155"/>
      <c r="F34" s="144"/>
      <c r="G34" s="9"/>
      <c r="H34" s="1"/>
    </row>
    <row r="35" spans="1:8" ht="15.75">
      <c r="A35" s="20"/>
      <c r="B35" s="156"/>
      <c r="C35" s="156"/>
      <c r="D35" s="156"/>
      <c r="F35" s="144"/>
      <c r="G35" s="6"/>
      <c r="H35" s="1"/>
    </row>
    <row r="36" spans="1:8" ht="15.75">
      <c r="A36" s="20"/>
      <c r="B36" s="35" t="s">
        <v>108</v>
      </c>
      <c r="C36" s="35"/>
      <c r="D36" s="145" t="s">
        <v>107</v>
      </c>
      <c r="F36" s="144" t="s">
        <v>140</v>
      </c>
      <c r="G36" s="9"/>
      <c r="H36" s="1"/>
    </row>
    <row r="37" spans="1:8" ht="15.75">
      <c r="A37" s="20"/>
      <c r="B37" s="35" t="s">
        <v>109</v>
      </c>
      <c r="C37" s="35"/>
      <c r="D37" s="143" t="s">
        <v>104</v>
      </c>
      <c r="F37" s="144" t="s">
        <v>13</v>
      </c>
      <c r="G37" s="6"/>
      <c r="H37" s="1"/>
    </row>
    <row r="38" spans="1:8" ht="18.75">
      <c r="A38" s="20"/>
      <c r="B38" s="41"/>
      <c r="C38" s="41"/>
      <c r="D38" s="99"/>
      <c r="E38" s="98"/>
      <c r="F38" s="44"/>
      <c r="G38" s="9"/>
      <c r="H38" s="1"/>
    </row>
    <row r="39" spans="1:8" ht="18.75">
      <c r="A39" s="20"/>
      <c r="B39" s="41"/>
      <c r="C39" s="41"/>
      <c r="D39" s="97"/>
      <c r="E39" s="98"/>
      <c r="F39" s="44"/>
      <c r="G39" s="6"/>
      <c r="H39" s="1"/>
    </row>
    <row r="40" spans="1:8" ht="15.75">
      <c r="A40" s="20"/>
      <c r="B40" s="153"/>
      <c r="C40" s="153"/>
      <c r="D40" s="18"/>
      <c r="E40" s="8"/>
      <c r="F40" s="9"/>
      <c r="G40" s="9"/>
      <c r="H40" s="1"/>
    </row>
    <row r="41" spans="1:8" ht="15">
      <c r="A41" s="20"/>
      <c r="B41" s="1"/>
      <c r="C41" s="1"/>
      <c r="D41" s="1"/>
      <c r="E41" s="1"/>
      <c r="F41" s="1"/>
      <c r="G41" s="1"/>
      <c r="H41" s="1"/>
    </row>
    <row r="42" spans="1:8" ht="15">
      <c r="A42" s="20"/>
      <c r="B42" s="1"/>
      <c r="C42" s="1"/>
      <c r="D42" s="1"/>
      <c r="E42" s="1"/>
      <c r="F42" s="1"/>
      <c r="G42" s="1"/>
      <c r="H42" s="1"/>
    </row>
  </sheetData>
  <sheetProtection/>
  <mergeCells count="6">
    <mergeCell ref="A2:G2"/>
    <mergeCell ref="B32:C32"/>
    <mergeCell ref="B40:C40"/>
    <mergeCell ref="B31:E31"/>
    <mergeCell ref="B34:D34"/>
    <mergeCell ref="B35:D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7"/>
  <sheetViews>
    <sheetView view="pageBreakPreview" zoomScale="60" zoomScaleNormal="70" zoomScalePageLayoutView="0" workbookViewId="0" topLeftCell="A1">
      <selection activeCell="V10" sqref="V10"/>
    </sheetView>
  </sheetViews>
  <sheetFormatPr defaultColWidth="0" defaultRowHeight="15"/>
  <cols>
    <col min="1" max="1" width="5.7109375" style="13" customWidth="1"/>
    <col min="2" max="2" width="79.8515625" style="13" customWidth="1"/>
    <col min="3" max="3" width="10.00390625" style="13" customWidth="1"/>
    <col min="4" max="4" width="9.140625" style="13" customWidth="1"/>
    <col min="5" max="5" width="17.140625" style="13" customWidth="1"/>
    <col min="6" max="6" width="9.7109375" style="13" customWidth="1"/>
    <col min="7" max="7" width="8.8515625" style="13" bestFit="1" customWidth="1"/>
    <col min="8" max="8" width="8.00390625" style="13" bestFit="1" customWidth="1"/>
    <col min="9" max="9" width="9.57421875" style="13" customWidth="1"/>
    <col min="10" max="10" width="7.421875" style="13" bestFit="1" customWidth="1"/>
    <col min="11" max="11" width="20.7109375" style="13" customWidth="1"/>
    <col min="12" max="12" width="10.28125" style="13" customWidth="1"/>
    <col min="13" max="13" width="8.57421875" style="13" bestFit="1" customWidth="1"/>
    <col min="14" max="14" width="8.00390625" style="13" bestFit="1" customWidth="1"/>
    <col min="15" max="15" width="10.00390625" style="13" customWidth="1"/>
    <col min="16" max="16" width="11.57421875" style="13" customWidth="1"/>
    <col min="17" max="17" width="19.28125" style="13" customWidth="1"/>
    <col min="18" max="18" width="12.421875" style="13" bestFit="1" customWidth="1"/>
    <col min="19" max="19" width="9.57421875" style="13" bestFit="1" customWidth="1"/>
    <col min="20" max="20" width="10.8515625" style="13" customWidth="1"/>
    <col min="21" max="86" width="9.140625" style="13" customWidth="1"/>
    <col min="87" max="87" width="5.7109375" style="13" customWidth="1"/>
    <col min="88" max="88" width="53.8515625" style="13" customWidth="1"/>
    <col min="89" max="118" width="0" style="13" hidden="1" customWidth="1"/>
    <col min="119" max="119" width="5.7109375" style="13" bestFit="1" customWidth="1"/>
    <col min="120" max="120" width="7.28125" style="13" bestFit="1" customWidth="1"/>
    <col min="121" max="121" width="8.57421875" style="13" bestFit="1" customWidth="1"/>
    <col min="122" max="122" width="8.421875" style="13" bestFit="1" customWidth="1"/>
    <col min="123" max="123" width="7.8515625" style="13" bestFit="1" customWidth="1"/>
    <col min="124" max="153" width="0" style="13" hidden="1" customWidth="1"/>
    <col min="154" max="154" width="5.7109375" style="13" bestFit="1" customWidth="1"/>
    <col min="155" max="155" width="7.28125" style="13" bestFit="1" customWidth="1"/>
    <col min="156" max="156" width="8.57421875" style="13" bestFit="1" customWidth="1"/>
    <col min="157" max="157" width="8.421875" style="13" bestFit="1" customWidth="1"/>
    <col min="158" max="158" width="7.8515625" style="13" bestFit="1" customWidth="1"/>
    <col min="159" max="188" width="0" style="13" hidden="1" customWidth="1"/>
    <col min="189" max="189" width="5.7109375" style="13" bestFit="1" customWidth="1"/>
    <col min="190" max="190" width="7.28125" style="13" bestFit="1" customWidth="1"/>
    <col min="191" max="191" width="8.57421875" style="13" bestFit="1" customWidth="1"/>
    <col min="192" max="192" width="8.421875" style="13" bestFit="1" customWidth="1"/>
    <col min="193" max="193" width="7.8515625" style="13" bestFit="1" customWidth="1"/>
    <col min="194" max="223" width="0" style="13" hidden="1" customWidth="1"/>
    <col min="224" max="224" width="5.7109375" style="13" bestFit="1" customWidth="1"/>
    <col min="225" max="225" width="7.28125" style="13" bestFit="1" customWidth="1"/>
    <col min="226" max="226" width="8.57421875" style="13" bestFit="1" customWidth="1"/>
    <col min="227" max="227" width="8.421875" style="13" bestFit="1" customWidth="1"/>
    <col min="228" max="228" width="7.8515625" style="13" bestFit="1" customWidth="1"/>
    <col min="229" max="16384" width="0" style="13" hidden="1" customWidth="1"/>
  </cols>
  <sheetData>
    <row r="1" ht="16.5" customHeight="1"/>
    <row r="2" spans="1:19" ht="30.75" customHeight="1">
      <c r="A2" s="165" t="s">
        <v>70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20" ht="30.75" customHeight="1" thickBot="1">
      <c r="A3" s="163" t="s">
        <v>112</v>
      </c>
      <c r="B3" s="163"/>
      <c r="C3" s="163"/>
      <c r="D3" s="163"/>
      <c r="E3" s="163"/>
      <c r="F3" s="163"/>
      <c r="G3" s="163"/>
      <c r="H3" s="163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6"/>
    </row>
    <row r="4" spans="1:20" ht="12.75" customHeight="1" thickBot="1">
      <c r="A4" s="166" t="s">
        <v>15</v>
      </c>
      <c r="B4" s="166" t="s">
        <v>16</v>
      </c>
      <c r="C4" s="159" t="s">
        <v>128</v>
      </c>
      <c r="D4" s="160"/>
      <c r="E4" s="160"/>
      <c r="F4" s="160"/>
      <c r="G4" s="160"/>
      <c r="H4" s="161"/>
      <c r="I4" s="159" t="s">
        <v>129</v>
      </c>
      <c r="J4" s="160"/>
      <c r="K4" s="160"/>
      <c r="L4" s="160"/>
      <c r="M4" s="160"/>
      <c r="N4" s="161"/>
      <c r="O4" s="159" t="s">
        <v>130</v>
      </c>
      <c r="P4" s="160"/>
      <c r="Q4" s="160"/>
      <c r="R4" s="160"/>
      <c r="S4" s="160"/>
      <c r="T4" s="161"/>
    </row>
    <row r="5" spans="1:20" ht="64.5" customHeight="1">
      <c r="A5" s="167"/>
      <c r="B5" s="167"/>
      <c r="C5" s="47" t="s">
        <v>17</v>
      </c>
      <c r="D5" s="48" t="s">
        <v>18</v>
      </c>
      <c r="E5" s="162" t="s">
        <v>24</v>
      </c>
      <c r="F5" s="48" t="s">
        <v>19</v>
      </c>
      <c r="G5" s="48" t="s">
        <v>20</v>
      </c>
      <c r="H5" s="49" t="s">
        <v>21</v>
      </c>
      <c r="I5" s="47" t="s">
        <v>17</v>
      </c>
      <c r="J5" s="48" t="s">
        <v>18</v>
      </c>
      <c r="K5" s="162" t="s">
        <v>24</v>
      </c>
      <c r="L5" s="48" t="s">
        <v>19</v>
      </c>
      <c r="M5" s="48" t="s">
        <v>20</v>
      </c>
      <c r="N5" s="49" t="s">
        <v>21</v>
      </c>
      <c r="O5" s="47" t="s">
        <v>17</v>
      </c>
      <c r="P5" s="48" t="s">
        <v>18</v>
      </c>
      <c r="Q5" s="162" t="s">
        <v>24</v>
      </c>
      <c r="R5" s="48" t="s">
        <v>19</v>
      </c>
      <c r="S5" s="48" t="s">
        <v>20</v>
      </c>
      <c r="T5" s="49" t="s">
        <v>21</v>
      </c>
    </row>
    <row r="6" spans="1:20" ht="63.75" thickBot="1">
      <c r="A6" s="168"/>
      <c r="B6" s="168"/>
      <c r="C6" s="50" t="s">
        <v>14</v>
      </c>
      <c r="D6" s="51" t="s">
        <v>22</v>
      </c>
      <c r="E6" s="164"/>
      <c r="F6" s="51" t="s">
        <v>113</v>
      </c>
      <c r="G6" s="51" t="s">
        <v>22</v>
      </c>
      <c r="H6" s="52" t="s">
        <v>23</v>
      </c>
      <c r="I6" s="50" t="s">
        <v>14</v>
      </c>
      <c r="J6" s="51" t="s">
        <v>22</v>
      </c>
      <c r="K6" s="164"/>
      <c r="L6" s="51" t="s">
        <v>113</v>
      </c>
      <c r="M6" s="51" t="s">
        <v>22</v>
      </c>
      <c r="N6" s="52" t="s">
        <v>23</v>
      </c>
      <c r="O6" s="53" t="s">
        <v>14</v>
      </c>
      <c r="P6" s="54" t="s">
        <v>22</v>
      </c>
      <c r="Q6" s="162"/>
      <c r="R6" s="54" t="s">
        <v>113</v>
      </c>
      <c r="S6" s="54" t="s">
        <v>22</v>
      </c>
      <c r="T6" s="55" t="s">
        <v>23</v>
      </c>
    </row>
    <row r="7" spans="1:20" ht="16.5" thickBot="1">
      <c r="A7" s="56">
        <v>1</v>
      </c>
      <c r="B7" s="56">
        <v>2</v>
      </c>
      <c r="C7" s="57">
        <v>3</v>
      </c>
      <c r="D7" s="58">
        <v>4</v>
      </c>
      <c r="E7" s="58">
        <v>5</v>
      </c>
      <c r="F7" s="58">
        <v>6</v>
      </c>
      <c r="G7" s="58">
        <v>7</v>
      </c>
      <c r="H7" s="59">
        <v>8</v>
      </c>
      <c r="I7" s="57">
        <v>9</v>
      </c>
      <c r="J7" s="58">
        <v>10</v>
      </c>
      <c r="K7" s="58">
        <v>11</v>
      </c>
      <c r="L7" s="60">
        <v>12</v>
      </c>
      <c r="M7" s="60">
        <v>13</v>
      </c>
      <c r="N7" s="61">
        <v>14</v>
      </c>
      <c r="O7" s="57">
        <v>15</v>
      </c>
      <c r="P7" s="58">
        <v>16</v>
      </c>
      <c r="Q7" s="58">
        <v>17</v>
      </c>
      <c r="R7" s="58">
        <v>18</v>
      </c>
      <c r="S7" s="58">
        <v>19</v>
      </c>
      <c r="T7" s="62">
        <v>20</v>
      </c>
    </row>
    <row r="8" spans="1:20" ht="52.5" customHeight="1">
      <c r="A8" s="178" t="s">
        <v>51</v>
      </c>
      <c r="B8" s="179" t="s">
        <v>68</v>
      </c>
      <c r="C8" s="180"/>
      <c r="D8" s="181"/>
      <c r="E8" s="181"/>
      <c r="F8" s="181"/>
      <c r="G8" s="181"/>
      <c r="H8" s="182"/>
      <c r="I8" s="180"/>
      <c r="J8" s="181"/>
      <c r="K8" s="181"/>
      <c r="L8" s="181"/>
      <c r="M8" s="181"/>
      <c r="N8" s="182"/>
      <c r="O8" s="183"/>
      <c r="P8" s="184"/>
      <c r="Q8" s="184"/>
      <c r="R8" s="184"/>
      <c r="S8" s="184"/>
      <c r="T8" s="185"/>
    </row>
    <row r="9" spans="1:20" ht="31.5">
      <c r="A9" s="186"/>
      <c r="B9" s="187" t="s">
        <v>117</v>
      </c>
      <c r="C9" s="63" t="s">
        <v>67</v>
      </c>
      <c r="D9" s="64" t="s">
        <v>67</v>
      </c>
      <c r="E9" s="64" t="s">
        <v>67</v>
      </c>
      <c r="F9" s="64" t="s">
        <v>67</v>
      </c>
      <c r="G9" s="64" t="s">
        <v>67</v>
      </c>
      <c r="H9" s="65" t="s">
        <v>67</v>
      </c>
      <c r="I9" s="63" t="s">
        <v>67</v>
      </c>
      <c r="J9" s="64" t="s">
        <v>67</v>
      </c>
      <c r="K9" s="64" t="s">
        <v>67</v>
      </c>
      <c r="L9" s="64" t="s">
        <v>67</v>
      </c>
      <c r="M9" s="64" t="s">
        <v>67</v>
      </c>
      <c r="N9" s="65" t="s">
        <v>67</v>
      </c>
      <c r="O9" s="66" t="s">
        <v>71</v>
      </c>
      <c r="P9" s="67">
        <v>400</v>
      </c>
      <c r="Q9" s="120" t="s">
        <v>137</v>
      </c>
      <c r="R9" s="67">
        <v>18.22</v>
      </c>
      <c r="S9" s="67">
        <f>R9*3803.15/1000</f>
        <v>69.293393</v>
      </c>
      <c r="T9" s="67">
        <f>P9/S9</f>
        <v>5.772556122341996</v>
      </c>
    </row>
    <row r="10" spans="1:20" ht="70.5" customHeight="1">
      <c r="A10" s="178" t="s">
        <v>52</v>
      </c>
      <c r="B10" s="179" t="s">
        <v>58</v>
      </c>
      <c r="C10" s="180"/>
      <c r="D10" s="181"/>
      <c r="E10" s="181"/>
      <c r="F10" s="181"/>
      <c r="G10" s="181"/>
      <c r="H10" s="182"/>
      <c r="I10" s="180"/>
      <c r="J10" s="181"/>
      <c r="K10" s="181"/>
      <c r="L10" s="181"/>
      <c r="M10" s="181"/>
      <c r="N10" s="182"/>
      <c r="O10" s="180"/>
      <c r="P10" s="181"/>
      <c r="Q10" s="181"/>
      <c r="R10" s="181"/>
      <c r="S10" s="181"/>
      <c r="T10" s="182"/>
    </row>
    <row r="11" spans="1:20" ht="15.75">
      <c r="A11" s="186"/>
      <c r="B11" s="186" t="s">
        <v>59</v>
      </c>
      <c r="C11" s="63" t="s">
        <v>67</v>
      </c>
      <c r="D11" s="64" t="s">
        <v>67</v>
      </c>
      <c r="E11" s="64" t="s">
        <v>67</v>
      </c>
      <c r="F11" s="64" t="s">
        <v>67</v>
      </c>
      <c r="G11" s="64" t="s">
        <v>67</v>
      </c>
      <c r="H11" s="65" t="s">
        <v>67</v>
      </c>
      <c r="I11" s="63" t="s">
        <v>67</v>
      </c>
      <c r="J11" s="64" t="s">
        <v>67</v>
      </c>
      <c r="K11" s="64" t="s">
        <v>67</v>
      </c>
      <c r="L11" s="64" t="s">
        <v>67</v>
      </c>
      <c r="M11" s="64" t="s">
        <v>67</v>
      </c>
      <c r="N11" s="65" t="s">
        <v>67</v>
      </c>
      <c r="O11" s="63" t="s">
        <v>67</v>
      </c>
      <c r="P11" s="64" t="s">
        <v>67</v>
      </c>
      <c r="Q11" s="64" t="s">
        <v>67</v>
      </c>
      <c r="R11" s="64" t="s">
        <v>67</v>
      </c>
      <c r="S11" s="64" t="s">
        <v>67</v>
      </c>
      <c r="T11" s="65" t="s">
        <v>67</v>
      </c>
    </row>
    <row r="12" spans="1:20" ht="47.25">
      <c r="A12" s="178" t="s">
        <v>53</v>
      </c>
      <c r="B12" s="179" t="s">
        <v>60</v>
      </c>
      <c r="C12" s="180"/>
      <c r="D12" s="181"/>
      <c r="E12" s="181"/>
      <c r="F12" s="181"/>
      <c r="G12" s="181"/>
      <c r="H12" s="182"/>
      <c r="I12" s="180"/>
      <c r="J12" s="181"/>
      <c r="K12" s="181"/>
      <c r="L12" s="181"/>
      <c r="M12" s="181"/>
      <c r="N12" s="182"/>
      <c r="O12" s="180"/>
      <c r="P12" s="181"/>
      <c r="Q12" s="181"/>
      <c r="R12" s="181"/>
      <c r="S12" s="181"/>
      <c r="T12" s="182"/>
    </row>
    <row r="13" spans="1:20" ht="15.75">
      <c r="A13" s="186"/>
      <c r="B13" s="186" t="s">
        <v>59</v>
      </c>
      <c r="C13" s="63" t="s">
        <v>67</v>
      </c>
      <c r="D13" s="64" t="s">
        <v>67</v>
      </c>
      <c r="E13" s="64" t="s">
        <v>67</v>
      </c>
      <c r="F13" s="64" t="s">
        <v>67</v>
      </c>
      <c r="G13" s="64" t="s">
        <v>67</v>
      </c>
      <c r="H13" s="65" t="s">
        <v>67</v>
      </c>
      <c r="I13" s="63" t="s">
        <v>67</v>
      </c>
      <c r="J13" s="64" t="s">
        <v>67</v>
      </c>
      <c r="K13" s="64" t="s">
        <v>67</v>
      </c>
      <c r="L13" s="64" t="s">
        <v>67</v>
      </c>
      <c r="M13" s="64" t="s">
        <v>67</v>
      </c>
      <c r="N13" s="65" t="s">
        <v>67</v>
      </c>
      <c r="O13" s="63" t="s">
        <v>67</v>
      </c>
      <c r="P13" s="64" t="s">
        <v>67</v>
      </c>
      <c r="Q13" s="64" t="s">
        <v>67</v>
      </c>
      <c r="R13" s="64" t="s">
        <v>67</v>
      </c>
      <c r="S13" s="64" t="s">
        <v>67</v>
      </c>
      <c r="T13" s="65" t="s">
        <v>67</v>
      </c>
    </row>
    <row r="14" spans="1:20" ht="31.5">
      <c r="A14" s="178" t="s">
        <v>54</v>
      </c>
      <c r="B14" s="179" t="s">
        <v>61</v>
      </c>
      <c r="C14" s="180"/>
      <c r="D14" s="181"/>
      <c r="E14" s="181"/>
      <c r="F14" s="181"/>
      <c r="G14" s="181"/>
      <c r="H14" s="182"/>
      <c r="I14" s="180"/>
      <c r="J14" s="181"/>
      <c r="K14" s="181"/>
      <c r="L14" s="181"/>
      <c r="M14" s="181"/>
      <c r="N14" s="182"/>
      <c r="O14" s="180"/>
      <c r="P14" s="181"/>
      <c r="Q14" s="181"/>
      <c r="R14" s="181"/>
      <c r="S14" s="181"/>
      <c r="T14" s="182"/>
    </row>
    <row r="15" spans="1:20" ht="42.75" customHeight="1">
      <c r="A15" s="186"/>
      <c r="B15" s="186" t="s">
        <v>110</v>
      </c>
      <c r="C15" s="63">
        <v>69</v>
      </c>
      <c r="D15" s="64">
        <v>16.2</v>
      </c>
      <c r="E15" s="120" t="s">
        <v>137</v>
      </c>
      <c r="F15" s="64">
        <v>22.6</v>
      </c>
      <c r="G15" s="64">
        <f>F15*5.09</f>
        <v>115.034</v>
      </c>
      <c r="H15" s="65">
        <f>D15/G15</f>
        <v>0.14082792913399517</v>
      </c>
      <c r="I15" s="63">
        <v>115</v>
      </c>
      <c r="J15" s="64">
        <v>40.6</v>
      </c>
      <c r="K15" s="120" t="s">
        <v>137</v>
      </c>
      <c r="L15" s="188">
        <v>14.7</v>
      </c>
      <c r="M15" s="64">
        <f>L15*5.09</f>
        <v>74.823</v>
      </c>
      <c r="N15" s="65">
        <f>J15/M15</f>
        <v>0.5426139021423895</v>
      </c>
      <c r="O15" s="63">
        <v>177</v>
      </c>
      <c r="P15" s="64">
        <v>171.8</v>
      </c>
      <c r="Q15" s="120" t="s">
        <v>137</v>
      </c>
      <c r="R15" s="188">
        <v>18.3</v>
      </c>
      <c r="S15" s="64">
        <f>R15*5.09</f>
        <v>93.147</v>
      </c>
      <c r="T15" s="65">
        <f>P15/S15</f>
        <v>1.844396491567093</v>
      </c>
    </row>
    <row r="16" spans="1:20" ht="31.5">
      <c r="A16" s="178" t="s">
        <v>55</v>
      </c>
      <c r="B16" s="179" t="s">
        <v>69</v>
      </c>
      <c r="C16" s="180"/>
      <c r="D16" s="181"/>
      <c r="E16" s="181"/>
      <c r="F16" s="181"/>
      <c r="G16" s="181"/>
      <c r="H16" s="182"/>
      <c r="I16" s="180"/>
      <c r="J16" s="181"/>
      <c r="K16" s="181"/>
      <c r="L16" s="181"/>
      <c r="M16" s="181"/>
      <c r="N16" s="182"/>
      <c r="O16" s="180"/>
      <c r="P16" s="181"/>
      <c r="Q16" s="181"/>
      <c r="R16" s="181"/>
      <c r="S16" s="181"/>
      <c r="T16" s="182"/>
    </row>
    <row r="17" spans="1:20" ht="15.75">
      <c r="A17" s="186"/>
      <c r="B17" s="186" t="s">
        <v>59</v>
      </c>
      <c r="C17" s="63" t="s">
        <v>67</v>
      </c>
      <c r="D17" s="64" t="s">
        <v>67</v>
      </c>
      <c r="E17" s="64" t="s">
        <v>67</v>
      </c>
      <c r="F17" s="64" t="s">
        <v>67</v>
      </c>
      <c r="G17" s="64" t="s">
        <v>67</v>
      </c>
      <c r="H17" s="65" t="s">
        <v>67</v>
      </c>
      <c r="I17" s="63" t="s">
        <v>67</v>
      </c>
      <c r="J17" s="64" t="s">
        <v>67</v>
      </c>
      <c r="K17" s="64" t="s">
        <v>67</v>
      </c>
      <c r="L17" s="64" t="s">
        <v>67</v>
      </c>
      <c r="M17" s="64" t="s">
        <v>67</v>
      </c>
      <c r="N17" s="65" t="s">
        <v>67</v>
      </c>
      <c r="O17" s="63" t="s">
        <v>67</v>
      </c>
      <c r="P17" s="64" t="s">
        <v>67</v>
      </c>
      <c r="Q17" s="64" t="s">
        <v>67</v>
      </c>
      <c r="R17" s="64" t="s">
        <v>67</v>
      </c>
      <c r="S17" s="64" t="s">
        <v>67</v>
      </c>
      <c r="T17" s="65" t="s">
        <v>67</v>
      </c>
    </row>
    <row r="18" spans="1:20" ht="15.75">
      <c r="A18" s="178" t="s">
        <v>56</v>
      </c>
      <c r="B18" s="179" t="s">
        <v>62</v>
      </c>
      <c r="C18" s="180"/>
      <c r="D18" s="181"/>
      <c r="E18" s="181"/>
      <c r="F18" s="181"/>
      <c r="G18" s="181"/>
      <c r="H18" s="182"/>
      <c r="I18" s="180"/>
      <c r="J18" s="181"/>
      <c r="K18" s="181"/>
      <c r="L18" s="181"/>
      <c r="M18" s="181"/>
      <c r="N18" s="182"/>
      <c r="O18" s="180"/>
      <c r="P18" s="181"/>
      <c r="Q18" s="181"/>
      <c r="R18" s="181"/>
      <c r="S18" s="181"/>
      <c r="T18" s="182"/>
    </row>
    <row r="19" spans="1:20" ht="15.75">
      <c r="A19" s="189"/>
      <c r="B19" s="186" t="s">
        <v>119</v>
      </c>
      <c r="C19" s="63" t="s">
        <v>67</v>
      </c>
      <c r="D19" s="64" t="s">
        <v>67</v>
      </c>
      <c r="E19" s="64" t="s">
        <v>67</v>
      </c>
      <c r="F19" s="64" t="s">
        <v>67</v>
      </c>
      <c r="G19" s="64" t="s">
        <v>67</v>
      </c>
      <c r="H19" s="65" t="s">
        <v>67</v>
      </c>
      <c r="I19" s="63" t="s">
        <v>67</v>
      </c>
      <c r="J19" s="64" t="s">
        <v>67</v>
      </c>
      <c r="K19" s="64" t="s">
        <v>67</v>
      </c>
      <c r="L19" s="64" t="s">
        <v>67</v>
      </c>
      <c r="M19" s="64" t="s">
        <v>67</v>
      </c>
      <c r="N19" s="65" t="s">
        <v>67</v>
      </c>
      <c r="O19" s="63" t="s">
        <v>67</v>
      </c>
      <c r="P19" s="64" t="s">
        <v>67</v>
      </c>
      <c r="Q19" s="64" t="s">
        <v>67</v>
      </c>
      <c r="R19" s="64" t="s">
        <v>67</v>
      </c>
      <c r="S19" s="64" t="s">
        <v>67</v>
      </c>
      <c r="T19" s="65" t="s">
        <v>67</v>
      </c>
    </row>
    <row r="20" spans="1:20" ht="47.25">
      <c r="A20" s="178" t="s">
        <v>57</v>
      </c>
      <c r="B20" s="179" t="s">
        <v>63</v>
      </c>
      <c r="C20" s="180"/>
      <c r="D20" s="181"/>
      <c r="E20" s="181"/>
      <c r="F20" s="181"/>
      <c r="G20" s="181"/>
      <c r="H20" s="182"/>
      <c r="I20" s="180"/>
      <c r="J20" s="181"/>
      <c r="K20" s="181"/>
      <c r="L20" s="181"/>
      <c r="M20" s="181"/>
      <c r="N20" s="182"/>
      <c r="O20" s="180"/>
      <c r="P20" s="181"/>
      <c r="Q20" s="181"/>
      <c r="R20" s="181"/>
      <c r="S20" s="181"/>
      <c r="T20" s="182"/>
    </row>
    <row r="21" spans="1:20" ht="16.5" thickBot="1">
      <c r="A21" s="68"/>
      <c r="B21" s="69" t="s">
        <v>59</v>
      </c>
      <c r="C21" s="70" t="s">
        <v>67</v>
      </c>
      <c r="D21" s="71" t="s">
        <v>67</v>
      </c>
      <c r="E21" s="71" t="s">
        <v>67</v>
      </c>
      <c r="F21" s="71" t="s">
        <v>67</v>
      </c>
      <c r="G21" s="71" t="s">
        <v>67</v>
      </c>
      <c r="H21" s="72" t="s">
        <v>67</v>
      </c>
      <c r="I21" s="70" t="s">
        <v>67</v>
      </c>
      <c r="J21" s="71" t="s">
        <v>67</v>
      </c>
      <c r="K21" s="73" t="s">
        <v>67</v>
      </c>
      <c r="L21" s="71" t="s">
        <v>67</v>
      </c>
      <c r="M21" s="71" t="s">
        <v>67</v>
      </c>
      <c r="N21" s="72" t="s">
        <v>67</v>
      </c>
      <c r="O21" s="70" t="s">
        <v>67</v>
      </c>
      <c r="P21" s="71" t="s">
        <v>67</v>
      </c>
      <c r="Q21" s="71" t="s">
        <v>67</v>
      </c>
      <c r="R21" s="71" t="s">
        <v>67</v>
      </c>
      <c r="S21" s="71" t="s">
        <v>67</v>
      </c>
      <c r="T21" s="72" t="s">
        <v>67</v>
      </c>
    </row>
    <row r="22" spans="1:20" ht="14.25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s="15" customFormat="1" ht="15">
      <c r="A23" s="25"/>
      <c r="B23" s="17"/>
      <c r="C23" s="17"/>
      <c r="D23" s="17"/>
      <c r="E23" s="7"/>
      <c r="F23" s="14"/>
      <c r="G23" s="14"/>
      <c r="H23" s="14"/>
      <c r="I23" s="14"/>
      <c r="J23" s="14"/>
      <c r="K23" s="14"/>
      <c r="L23" s="14"/>
      <c r="M23" s="14"/>
      <c r="N23" s="14"/>
      <c r="O23" s="17"/>
      <c r="P23" s="17"/>
      <c r="Q23" s="7"/>
      <c r="R23" s="14"/>
      <c r="S23" s="14"/>
      <c r="T23" s="14"/>
    </row>
    <row r="24" spans="2:17" ht="23.25" customHeight="1">
      <c r="B24" s="38" t="s">
        <v>141</v>
      </c>
      <c r="C24" s="15"/>
      <c r="D24" s="15"/>
      <c r="E24" s="147" t="s">
        <v>142</v>
      </c>
      <c r="F24" s="40"/>
      <c r="G24" s="15"/>
      <c r="H24" s="40"/>
      <c r="I24" s="46" t="s">
        <v>27</v>
      </c>
      <c r="J24" s="14"/>
      <c r="Q24" s="27"/>
    </row>
    <row r="25" spans="1:20" s="15" customFormat="1" ht="18.75">
      <c r="A25" s="14"/>
      <c r="B25" s="41" t="s">
        <v>111</v>
      </c>
      <c r="C25" s="13"/>
      <c r="D25" s="13"/>
      <c r="E25" s="45" t="s">
        <v>104</v>
      </c>
      <c r="F25" s="39"/>
      <c r="G25" s="13"/>
      <c r="H25" s="39"/>
      <c r="I25" s="44" t="s">
        <v>13</v>
      </c>
      <c r="J25" s="13"/>
      <c r="K25" s="14"/>
      <c r="L25" s="14"/>
      <c r="M25" s="14"/>
      <c r="N25" s="14"/>
      <c r="O25" s="14"/>
      <c r="P25" s="14"/>
      <c r="Q25" s="26"/>
      <c r="R25" s="14"/>
      <c r="S25" s="14"/>
      <c r="T25" s="14"/>
    </row>
    <row r="26" spans="1:20" s="15" customFormat="1" ht="18.75">
      <c r="A26" s="14"/>
      <c r="B26" s="41"/>
      <c r="C26" s="13"/>
      <c r="D26" s="13"/>
      <c r="E26" s="42"/>
      <c r="F26" s="42"/>
      <c r="G26" s="39"/>
      <c r="H26" s="39"/>
      <c r="I26" s="148"/>
      <c r="J26" s="13"/>
      <c r="K26" s="14"/>
      <c r="L26" s="14"/>
      <c r="M26" s="14"/>
      <c r="N26" s="14"/>
      <c r="O26" s="14"/>
      <c r="P26" s="14"/>
      <c r="Q26" s="26"/>
      <c r="R26" s="14"/>
      <c r="S26" s="14"/>
      <c r="T26" s="14"/>
    </row>
    <row r="27" spans="1:20" s="15" customFormat="1" ht="18.75">
      <c r="A27" s="14"/>
      <c r="B27" s="43"/>
      <c r="E27" s="43"/>
      <c r="F27" s="43"/>
      <c r="G27" s="39"/>
      <c r="H27" s="40"/>
      <c r="I27" s="149"/>
      <c r="J27" s="14"/>
      <c r="K27" s="14"/>
      <c r="L27" s="14"/>
      <c r="M27" s="14"/>
      <c r="N27" s="14"/>
      <c r="O27" s="14"/>
      <c r="P27" s="14"/>
      <c r="Q27" s="26"/>
      <c r="R27" s="14"/>
      <c r="S27" s="14"/>
      <c r="T27" s="14"/>
    </row>
    <row r="28" spans="1:20" s="15" customFormat="1" ht="18.75">
      <c r="A28" s="14"/>
      <c r="B28" s="38" t="s">
        <v>105</v>
      </c>
      <c r="C28" s="13"/>
      <c r="D28" s="13"/>
      <c r="E28" s="147" t="s">
        <v>114</v>
      </c>
      <c r="F28" s="150"/>
      <c r="G28" s="39"/>
      <c r="H28" s="39"/>
      <c r="I28" s="44" t="s">
        <v>140</v>
      </c>
      <c r="J28" s="13"/>
      <c r="K28" s="14"/>
      <c r="L28" s="14"/>
      <c r="M28" s="14"/>
      <c r="N28" s="14"/>
      <c r="O28" s="14"/>
      <c r="P28" s="14"/>
      <c r="Q28" s="26"/>
      <c r="R28" s="14"/>
      <c r="S28" s="14"/>
      <c r="T28" s="14"/>
    </row>
    <row r="29" spans="2:17" ht="18.75">
      <c r="B29" s="41" t="s">
        <v>106</v>
      </c>
      <c r="E29" s="45" t="s">
        <v>104</v>
      </c>
      <c r="F29" s="42"/>
      <c r="G29" s="39"/>
      <c r="H29" s="39"/>
      <c r="I29" s="44" t="s">
        <v>13</v>
      </c>
      <c r="P29" s="17"/>
      <c r="Q29" s="7"/>
    </row>
    <row r="30" spans="2:17" ht="21.75" customHeight="1">
      <c r="B30" s="38"/>
      <c r="C30" s="158"/>
      <c r="D30" s="158"/>
      <c r="E30" s="39"/>
      <c r="F30" s="39"/>
      <c r="G30" s="44"/>
      <c r="H30" s="45"/>
      <c r="Q30" s="8"/>
    </row>
    <row r="31" spans="2:17" ht="18.75">
      <c r="B31" s="41"/>
      <c r="C31" s="157"/>
      <c r="D31" s="157"/>
      <c r="E31" s="39"/>
      <c r="F31" s="39"/>
      <c r="G31" s="44"/>
      <c r="H31" s="45"/>
      <c r="Q31" s="26"/>
    </row>
    <row r="32" spans="2:17" ht="18.75">
      <c r="B32" s="41"/>
      <c r="C32" s="42"/>
      <c r="D32" s="42"/>
      <c r="E32" s="39"/>
      <c r="F32" s="39"/>
      <c r="G32" s="44"/>
      <c r="H32" s="45"/>
      <c r="Q32" s="26"/>
    </row>
    <row r="33" spans="2:17" ht="18.75">
      <c r="B33" s="41"/>
      <c r="C33" s="42"/>
      <c r="D33" s="42"/>
      <c r="E33" s="39"/>
      <c r="F33" s="39"/>
      <c r="G33" s="44"/>
      <c r="H33" s="45"/>
      <c r="Q33" s="26"/>
    </row>
    <row r="34" spans="2:17" ht="18.75">
      <c r="B34" s="41"/>
      <c r="C34" s="42"/>
      <c r="D34" s="42"/>
      <c r="E34" s="39"/>
      <c r="F34" s="39"/>
      <c r="G34" s="44"/>
      <c r="H34" s="45"/>
      <c r="Q34" s="26"/>
    </row>
    <row r="35" spans="2:8" ht="18.75">
      <c r="B35" s="39"/>
      <c r="C35" s="39"/>
      <c r="D35" s="39"/>
      <c r="E35" s="39"/>
      <c r="F35" s="39"/>
      <c r="G35" s="45"/>
      <c r="H35" s="45"/>
    </row>
    <row r="36" spans="2:8" ht="22.5" customHeight="1">
      <c r="B36" s="38"/>
      <c r="C36" s="158"/>
      <c r="D36" s="158"/>
      <c r="E36" s="39"/>
      <c r="F36" s="39"/>
      <c r="G36" s="44"/>
      <c r="H36" s="45"/>
    </row>
    <row r="37" spans="2:8" ht="18.75">
      <c r="B37" s="41"/>
      <c r="C37" s="157"/>
      <c r="D37" s="157"/>
      <c r="E37" s="39"/>
      <c r="F37" s="39"/>
      <c r="G37" s="44"/>
      <c r="H37" s="45"/>
    </row>
  </sheetData>
  <sheetProtection/>
  <mergeCells count="14">
    <mergeCell ref="A3:H3"/>
    <mergeCell ref="K5:K6"/>
    <mergeCell ref="A2:S2"/>
    <mergeCell ref="E5:E6"/>
    <mergeCell ref="A4:A6"/>
    <mergeCell ref="B4:B6"/>
    <mergeCell ref="C37:D37"/>
    <mergeCell ref="C30:D30"/>
    <mergeCell ref="C4:H4"/>
    <mergeCell ref="C31:D31"/>
    <mergeCell ref="C36:D36"/>
    <mergeCell ref="O4:T4"/>
    <mergeCell ref="Q5:Q6"/>
    <mergeCell ref="I4:N4"/>
  </mergeCells>
  <dataValidations count="3">
    <dataValidation type="list" allowBlank="1" showInputMessage="1" showErrorMessage="1" sqref="E8 Q8">
      <formula1>$T$4:$T$18</formula1>
    </dataValidation>
    <dataValidation type="list" allowBlank="1" showInputMessage="1" showErrorMessage="1" sqref="E18 Q16 Q20 Q14 Q18 E16 K14 E20 K18 E14 K16 K20">
      <formula1>$AA$4:$AA$18</formula1>
    </dataValidation>
    <dataValidation type="list" allowBlank="1" showInputMessage="1" showErrorMessage="1" sqref="K12 E12 K10 E10 K8 Q12 Q10">
      <formula1>$T$4:$T$19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zoomScaleSheetLayoutView="100" zoomScalePageLayoutView="0" workbookViewId="0" topLeftCell="A13">
      <selection activeCell="I21" sqref="I21"/>
    </sheetView>
  </sheetViews>
  <sheetFormatPr defaultColWidth="7.57421875" defaultRowHeight="15"/>
  <cols>
    <col min="1" max="1" width="6.8515625" style="2" customWidth="1"/>
    <col min="2" max="2" width="52.7109375" style="2" customWidth="1"/>
    <col min="3" max="3" width="9.140625" style="2" customWidth="1"/>
    <col min="4" max="4" width="11.8515625" style="2" customWidth="1"/>
    <col min="5" max="5" width="13.8515625" style="2" customWidth="1"/>
    <col min="6" max="6" width="11.421875" style="2" customWidth="1"/>
    <col min="7" max="247" width="9.140625" style="2" customWidth="1"/>
    <col min="248" max="248" width="2.421875" style="2" customWidth="1"/>
    <col min="249" max="249" width="1.421875" style="2" customWidth="1"/>
    <col min="250" max="250" width="5.00390625" style="2" customWidth="1"/>
    <col min="251" max="251" width="41.00390625" style="2" customWidth="1"/>
    <col min="252" max="252" width="9.140625" style="2" customWidth="1"/>
    <col min="253" max="16384" width="7.57421875" style="2" customWidth="1"/>
  </cols>
  <sheetData>
    <row r="1" spans="3:6" ht="18" customHeight="1">
      <c r="C1" s="172" t="s">
        <v>115</v>
      </c>
      <c r="D1" s="173"/>
      <c r="E1" s="173"/>
      <c r="F1" s="11"/>
    </row>
    <row r="2" spans="3:6" ht="4.5" customHeight="1">
      <c r="C2" s="16"/>
      <c r="D2" s="12"/>
      <c r="E2" s="12"/>
      <c r="F2" s="10"/>
    </row>
    <row r="3" spans="1:6" ht="15.75" customHeight="1">
      <c r="A3" s="174" t="s">
        <v>26</v>
      </c>
      <c r="B3" s="175"/>
      <c r="C3" s="175"/>
      <c r="D3" s="175"/>
      <c r="E3" s="175"/>
      <c r="F3" s="175"/>
    </row>
    <row r="4" spans="1:6" ht="40.5" customHeight="1">
      <c r="A4" s="176"/>
      <c r="B4" s="177"/>
      <c r="C4" s="177"/>
      <c r="D4" s="177"/>
      <c r="E4" s="177"/>
      <c r="F4" s="177"/>
    </row>
    <row r="5" spans="1:6" ht="16.5" thickBot="1">
      <c r="A5" s="4"/>
      <c r="B5" s="4"/>
      <c r="C5" s="4"/>
      <c r="D5" s="4"/>
      <c r="E5" s="4"/>
      <c r="F5" s="4"/>
    </row>
    <row r="6" spans="1:7" s="3" customFormat="1" ht="29.25" thickBot="1">
      <c r="A6" s="121" t="s">
        <v>0</v>
      </c>
      <c r="B6" s="122" t="s">
        <v>10</v>
      </c>
      <c r="C6" s="122" t="s">
        <v>11</v>
      </c>
      <c r="D6" s="122" t="s">
        <v>131</v>
      </c>
      <c r="E6" s="122" t="s">
        <v>132</v>
      </c>
      <c r="F6" s="123" t="s">
        <v>133</v>
      </c>
      <c r="G6" s="19"/>
    </row>
    <row r="7" spans="1:7" s="3" customFormat="1" ht="15.75" thickBot="1">
      <c r="A7" s="121">
        <v>1</v>
      </c>
      <c r="B7" s="122">
        <v>2</v>
      </c>
      <c r="C7" s="139">
        <v>3</v>
      </c>
      <c r="D7" s="139">
        <v>4</v>
      </c>
      <c r="E7" s="139">
        <v>5</v>
      </c>
      <c r="F7" s="140">
        <v>6</v>
      </c>
      <c r="G7" s="19"/>
    </row>
    <row r="8" spans="1:7" s="3" customFormat="1" ht="15">
      <c r="A8" s="22" t="s">
        <v>3</v>
      </c>
      <c r="B8" s="135" t="s">
        <v>98</v>
      </c>
      <c r="C8" s="136" t="s">
        <v>12</v>
      </c>
      <c r="D8" s="137">
        <f>('Приложение 1'!D15-'Приложение 1'!E15)/'Приложение 1'!D15</f>
        <v>0.01410403083216023</v>
      </c>
      <c r="E8" s="137">
        <f>('Приложение 1'!E15-'Приложение 1'!F15)/'Приложение 1'!E15</f>
        <v>0.009305100182379991</v>
      </c>
      <c r="F8" s="138">
        <f>('Приложение 1'!F15-'Приложение 1'!G15)/'Приложение 1'!F15</f>
        <v>0.011692701990468438</v>
      </c>
      <c r="G8" s="19"/>
    </row>
    <row r="9" spans="1:7" s="3" customFormat="1" ht="45">
      <c r="A9" s="124" t="s">
        <v>4</v>
      </c>
      <c r="B9" s="106" t="s">
        <v>49</v>
      </c>
      <c r="C9" s="107"/>
      <c r="D9" s="31"/>
      <c r="E9" s="31"/>
      <c r="F9" s="126"/>
      <c r="G9" s="19"/>
    </row>
    <row r="10" spans="1:7" s="3" customFormat="1" ht="15">
      <c r="A10" s="124" t="s">
        <v>30</v>
      </c>
      <c r="B10" s="106" t="s">
        <v>5</v>
      </c>
      <c r="C10" s="107" t="s">
        <v>12</v>
      </c>
      <c r="D10" s="108">
        <v>100</v>
      </c>
      <c r="E10" s="108">
        <v>100</v>
      </c>
      <c r="F10" s="127">
        <v>100</v>
      </c>
      <c r="G10" s="19"/>
    </row>
    <row r="11" spans="1:7" s="3" customFormat="1" ht="15">
      <c r="A11" s="124" t="s">
        <v>102</v>
      </c>
      <c r="B11" s="106" t="s">
        <v>99</v>
      </c>
      <c r="C11" s="107" t="s">
        <v>12</v>
      </c>
      <c r="D11" s="108">
        <v>100</v>
      </c>
      <c r="E11" s="108">
        <v>100</v>
      </c>
      <c r="F11" s="127">
        <v>100</v>
      </c>
      <c r="G11" s="19"/>
    </row>
    <row r="12" spans="1:7" s="3" customFormat="1" ht="15">
      <c r="A12" s="124" t="s">
        <v>103</v>
      </c>
      <c r="B12" s="106" t="s">
        <v>7</v>
      </c>
      <c r="C12" s="107" t="s">
        <v>12</v>
      </c>
      <c r="D12" s="108">
        <v>100</v>
      </c>
      <c r="E12" s="108">
        <v>100</v>
      </c>
      <c r="F12" s="127">
        <v>100</v>
      </c>
      <c r="G12" s="19"/>
    </row>
    <row r="13" spans="1:7" s="3" customFormat="1" ht="15">
      <c r="A13" s="124" t="s">
        <v>120</v>
      </c>
      <c r="B13" s="106" t="s">
        <v>121</v>
      </c>
      <c r="C13" s="107" t="s">
        <v>12</v>
      </c>
      <c r="D13" s="108">
        <v>100</v>
      </c>
      <c r="E13" s="108">
        <v>100</v>
      </c>
      <c r="F13" s="127">
        <v>100</v>
      </c>
      <c r="G13" s="19"/>
    </row>
    <row r="14" spans="1:7" s="3" customFormat="1" ht="45">
      <c r="A14" s="128" t="s">
        <v>8</v>
      </c>
      <c r="B14" s="109" t="s">
        <v>100</v>
      </c>
      <c r="C14" s="107" t="s">
        <v>12</v>
      </c>
      <c r="D14" s="33">
        <v>0</v>
      </c>
      <c r="E14" s="33">
        <v>0</v>
      </c>
      <c r="F14" s="125">
        <v>0</v>
      </c>
      <c r="G14" s="19"/>
    </row>
    <row r="15" spans="1:7" s="3" customFormat="1" ht="45">
      <c r="A15" s="124" t="s">
        <v>9</v>
      </c>
      <c r="B15" s="109" t="s">
        <v>101</v>
      </c>
      <c r="C15" s="107" t="s">
        <v>12</v>
      </c>
      <c r="D15" s="33">
        <f>('Приложение 1'!D22-'Приложение 1'!E22)/'Приложение 1'!D22</f>
        <v>0</v>
      </c>
      <c r="E15" s="33">
        <f>('Приложение 1'!E22-'Приложение 1'!F22)/'Приложение 1'!E22</f>
        <v>0</v>
      </c>
      <c r="F15" s="125">
        <f>('Приложение 1'!F22-'Приложение 1'!G22)/'Приложение 1'!F22</f>
        <v>0.009687882171531891</v>
      </c>
      <c r="G15" s="19"/>
    </row>
    <row r="16" spans="1:7" s="3" customFormat="1" ht="30">
      <c r="A16" s="124" t="s">
        <v>28</v>
      </c>
      <c r="B16" s="109" t="s">
        <v>64</v>
      </c>
      <c r="C16" s="107" t="s">
        <v>12</v>
      </c>
      <c r="D16" s="110" t="s">
        <v>118</v>
      </c>
      <c r="E16" s="110" t="s">
        <v>118</v>
      </c>
      <c r="F16" s="129" t="s">
        <v>118</v>
      </c>
      <c r="G16" s="19"/>
    </row>
    <row r="17" spans="1:7" s="3" customFormat="1" ht="45">
      <c r="A17" s="124" t="s">
        <v>29</v>
      </c>
      <c r="B17" s="109" t="s">
        <v>122</v>
      </c>
      <c r="C17" s="107" t="s">
        <v>12</v>
      </c>
      <c r="D17" s="110" t="s">
        <v>118</v>
      </c>
      <c r="E17" s="108" t="s">
        <v>118</v>
      </c>
      <c r="F17" s="127" t="s">
        <v>118</v>
      </c>
      <c r="G17" s="19"/>
    </row>
    <row r="18" spans="1:7" s="3" customFormat="1" ht="45.75" thickBot="1">
      <c r="A18" s="130">
        <v>7</v>
      </c>
      <c r="B18" s="131" t="s">
        <v>122</v>
      </c>
      <c r="C18" s="132" t="s">
        <v>12</v>
      </c>
      <c r="D18" s="133">
        <f>'Приложение 1'!E29*100/'Приложение 1'!E28</f>
        <v>30</v>
      </c>
      <c r="E18" s="133">
        <f>'Приложение 1'!F29*100/'Приложение 1'!F28</f>
        <v>50</v>
      </c>
      <c r="F18" s="134">
        <f>'Приложение 1'!G29*100/'Приложение 1'!G28</f>
        <v>76.95652173913044</v>
      </c>
      <c r="G18" s="19"/>
    </row>
    <row r="19" spans="1:6" ht="14.25" customHeight="1">
      <c r="A19" s="169"/>
      <c r="B19" s="170"/>
      <c r="C19" s="32"/>
      <c r="D19" s="32"/>
      <c r="E19" s="30"/>
      <c r="F19" s="5"/>
    </row>
    <row r="20" spans="1:6" ht="15.75">
      <c r="A20" s="171"/>
      <c r="B20" s="171"/>
      <c r="C20" s="171"/>
      <c r="D20" s="171"/>
      <c r="E20" s="171"/>
      <c r="F20" s="146"/>
    </row>
    <row r="21" spans="1:7" ht="18.75" customHeight="1">
      <c r="A21" s="17"/>
      <c r="B21" s="152" t="s">
        <v>138</v>
      </c>
      <c r="C21" s="152"/>
      <c r="D21" s="190" t="s">
        <v>143</v>
      </c>
      <c r="E21" s="190"/>
      <c r="F21" s="190"/>
      <c r="G21" s="28"/>
    </row>
    <row r="22" spans="1:7" ht="15.75" customHeight="1">
      <c r="A22" s="18"/>
      <c r="B22" s="35" t="s">
        <v>139</v>
      </c>
      <c r="C22" s="35"/>
      <c r="D22" s="143" t="s">
        <v>104</v>
      </c>
      <c r="E22"/>
      <c r="F22" s="144" t="s">
        <v>13</v>
      </c>
      <c r="G22" s="28"/>
    </row>
    <row r="23" spans="1:7" ht="15.75">
      <c r="A23" s="17"/>
      <c r="B23" s="155"/>
      <c r="C23" s="155"/>
      <c r="D23" s="155"/>
      <c r="E23"/>
      <c r="F23" s="144"/>
      <c r="G23" s="28"/>
    </row>
    <row r="24" spans="1:7" ht="15.75">
      <c r="A24" s="18"/>
      <c r="B24" s="156"/>
      <c r="C24" s="156"/>
      <c r="D24" s="156"/>
      <c r="E24"/>
      <c r="F24" s="144"/>
      <c r="G24" s="28"/>
    </row>
    <row r="25" spans="1:7" ht="15.75">
      <c r="A25" s="17"/>
      <c r="B25" s="35" t="s">
        <v>108</v>
      </c>
      <c r="C25" s="35"/>
      <c r="D25" s="155" t="s">
        <v>144</v>
      </c>
      <c r="E25" s="155"/>
      <c r="F25" s="155"/>
      <c r="G25" s="28"/>
    </row>
    <row r="26" spans="1:7" ht="15.75">
      <c r="A26" s="18"/>
      <c r="B26" s="35" t="s">
        <v>109</v>
      </c>
      <c r="C26" s="35"/>
      <c r="D26" s="143" t="s">
        <v>104</v>
      </c>
      <c r="E26"/>
      <c r="F26" s="144" t="s">
        <v>13</v>
      </c>
      <c r="G26" s="28"/>
    </row>
    <row r="27" spans="1:6" ht="15.75">
      <c r="A27" s="5"/>
      <c r="B27" s="5"/>
      <c r="C27" s="5"/>
      <c r="D27" s="5"/>
      <c r="E27" s="5"/>
      <c r="F27" s="5"/>
    </row>
  </sheetData>
  <sheetProtection selectLockedCells="1" selectUnlockedCells="1"/>
  <mergeCells count="9">
    <mergeCell ref="D25:F25"/>
    <mergeCell ref="B23:D23"/>
    <mergeCell ref="B24:D24"/>
    <mergeCell ref="A19:B19"/>
    <mergeCell ref="A20:E20"/>
    <mergeCell ref="C1:E1"/>
    <mergeCell ref="A3:F4"/>
    <mergeCell ref="B21:C21"/>
    <mergeCell ref="D21:F21"/>
  </mergeCells>
  <printOptions/>
  <pageMargins left="0.7480314960629921" right="0.7480314960629921" top="0.5905511811023623" bottom="0.6692913385826772" header="0.1574803149606299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2017-11-22T09:57:29Z</dcterms:modified>
  <cp:category/>
  <cp:version/>
  <cp:contentType/>
  <cp:contentStatus/>
</cp:coreProperties>
</file>