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externalReferences>
    <externalReference r:id="rId11"/>
  </externalReferences>
  <definedNames>
    <definedName name="TABLE" localSheetId="1">'прил.3'!#REF!</definedName>
    <definedName name="TABLE" localSheetId="2">'прил.4'!#REF!</definedName>
    <definedName name="TABLE" localSheetId="3">'прил.5'!#REF!</definedName>
    <definedName name="TABLE" localSheetId="4">'прил.6'!#REF!</definedName>
    <definedName name="TABLE" localSheetId="5">'прил.7'!#REF!</definedName>
    <definedName name="TABLE" localSheetId="6">'прил.8'!#REF!</definedName>
    <definedName name="TABLE" localSheetId="7">'прил.9'!#REF!</definedName>
    <definedName name="TABLE_2" localSheetId="1">'прил.3'!#REF!</definedName>
    <definedName name="TABLE_2" localSheetId="2">'прил.4'!#REF!</definedName>
    <definedName name="TABLE_2" localSheetId="3">'прил.5'!#REF!</definedName>
    <definedName name="TABLE_2" localSheetId="4">'прил.6'!#REF!</definedName>
    <definedName name="TABLE_2" localSheetId="5">'прил.7'!#REF!</definedName>
    <definedName name="TABLE_2" localSheetId="6">'прил.8'!#REF!</definedName>
    <definedName name="TABLE_2" localSheetId="7">'прил.9'!#REF!</definedName>
    <definedName name="_xlnm.Print_Titles" localSheetId="1">'прил.3'!$15:$16</definedName>
    <definedName name="_xlnm.Print_Titles" localSheetId="2">'прил.4'!$12:$12</definedName>
    <definedName name="_xlnm.Print_Titles" localSheetId="3">'прил.5'!$14:$14</definedName>
    <definedName name="_xlnm.Print_Titles" localSheetId="6">'прил.8'!$12:$13</definedName>
    <definedName name="_xlnm.Print_Area" localSheetId="1">'прил.3'!$A$1:$CX$27</definedName>
    <definedName name="_xlnm.Print_Area" localSheetId="2">'прил.4'!$A$1:$CX$34</definedName>
    <definedName name="_xlnm.Print_Area" localSheetId="3">'прил.5'!$A$1:$CX$40</definedName>
    <definedName name="_xlnm.Print_Area" localSheetId="4">'прил.6'!$A$1:$CX$15</definedName>
    <definedName name="_xlnm.Print_Area" localSheetId="5">'прил.7'!$A$1:$CX$20</definedName>
    <definedName name="_xlnm.Print_Area" localSheetId="6">'прил.8'!$A$1:$CX$33</definedName>
    <definedName name="_xlnm.Print_Area" localSheetId="7">'прил.9'!$A$1:$CX$33</definedName>
  </definedNames>
  <calcPr fullCalcOnLoad="1"/>
</workbook>
</file>

<file path=xl/sharedStrings.xml><?xml version="1.0" encoding="utf-8"?>
<sst xmlns="http://schemas.openxmlformats.org/spreadsheetml/2006/main" count="269" uniqueCount="161">
  <si>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</si>
  <si>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</si>
  <si>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</si>
  <si>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</si>
  <si>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</si>
  <si>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</si>
  <si>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</si>
  <si>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</si>
  <si>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</si>
  <si>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</si>
  <si>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</si>
  <si>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</si>
  <si>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</si>
  <si>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</si>
  <si>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</si>
  <si>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</si>
  <si>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</si>
  <si>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</si>
  <si>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</si>
  <si>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</si>
  <si>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</si>
  <si>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</si>
  <si>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</si>
  <si>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</si>
  <si>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</si>
  <si>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</si>
  <si>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</si>
  <si>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</si>
  <si>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</si>
  <si>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</si>
  <si>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</si>
  <si>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</si>
  <si>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</si>
  <si>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</si>
  <si>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</si>
  <si>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7</t>
  </si>
  <si>
    <t>ФАКТИЧЕСКИЕ СРЕДНИЕ ДАННЫЕ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</si>
  <si>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</si>
  <si>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</si>
  <si>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</si>
  <si>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</si>
  <si>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</si>
  <si>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1.</t>
  </si>
  <si>
    <t>Строительство кабельных линий электропередачи:</t>
  </si>
  <si>
    <t>0,4 кВ</t>
  </si>
  <si>
    <t>1 - 20 кВ</t>
  </si>
  <si>
    <t>35 кВ</t>
  </si>
  <si>
    <t>2.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</si>
  <si>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</si>
  <si>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</si>
  <si>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</si>
  <si>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</si>
  <si>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</si>
  <si>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</si>
  <si>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</si>
  <si>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</si>
  <si>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</si>
  <si>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</si>
  <si>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</si>
  <si>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</si>
  <si>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</si>
  <si>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</si>
  <si>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</si>
  <si>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</si>
  <si>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</si>
  <si>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</si>
  <si>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</si>
  <si>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</si>
  <si>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</si>
  <si>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</si>
  <si>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</si>
  <si>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</si>
  <si>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</si>
  <si>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</si>
  <si>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</si>
  <si>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</si>
  <si>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</si>
  <si>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</si>
  <si>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</si>
  <si>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</si>
  <si>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</si>
  <si>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</si>
  <si>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</si>
  <si>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</si>
  <si>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</si>
  <si>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</si>
  <si>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</si>
  <si>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</si>
  <si>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</si>
  <si>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</si>
  <si>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</si>
  <si>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</si>
  <si>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</si>
  <si>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</si>
  <si>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</si>
  <si>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</si>
  <si>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</si>
  <si>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</si>
  <si>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</si>
  <si>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</si>
  <si>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6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</si>
  <si>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</si>
  <si>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</si>
  <si>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</si>
  <si>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</si>
  <si>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</si>
  <si>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</si>
  <si>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</si>
  <si>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</si>
  <si>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</si>
  <si>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</si>
  <si>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</si>
  <si>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</si>
  <si>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</si>
  <si>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</si>
  <si>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</si>
  <si>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</si>
  <si>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</si>
  <si>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</si>
  <si>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</si>
  <si>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</si>
  <si>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</si>
  <si>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</si>
  <si>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</si>
  <si>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</si>
  <si>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</si>
  <si>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</si>
  <si>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</si>
  <si>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</si>
  <si>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</si>
  <si>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</si>
  <si>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</si>
  <si>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</si>
  <si>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</si>
  <si>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</si>
  <si>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</si>
  <si>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ООО "Энергонефть Томск"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</si>
  <si>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</si>
  <si>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</si>
  <si>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</si>
  <si>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</si>
  <si>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</si>
  <si>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</si>
  <si>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</si>
  <si>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</si>
  <si>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</si>
  <si>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</si>
  <si>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</si>
  <si>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</si>
  <si>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</si>
  <si>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</si>
  <si>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</si>
  <si>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Общество с ограниченной ответственностью "Энергонефть Томск"</t>
  </si>
  <si>
    <t>636785, Российская Федерация, Томская область, г.Стрежевой, ул.Строителей, дом 95</t>
  </si>
  <si>
    <t>Мажурин Виктор Александрович</t>
  </si>
  <si>
    <t>ent_secr@energoneft-t.ru</t>
  </si>
  <si>
    <t>(382 59) 6-30-04</t>
  </si>
  <si>
    <t>(382 59) 6-36-07</t>
  </si>
  <si>
    <t>2018</t>
  </si>
  <si>
    <t>Ожидаемые данные 
за 2017 год</t>
  </si>
  <si>
    <t>Плановые 
показатели 
на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</si>
</sst>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171" fontId="1" fillId="0" borderId="0" xfId="59" applyFont="1" applyBorder="1" applyAlignment="1">
      <alignment horizontal="left"/>
    </xf>
    <xf numFmtId="171" fontId="8" fillId="0" borderId="0" xfId="59" applyFont="1" applyBorder="1" applyAlignment="1">
      <alignment horizontal="left"/>
    </xf>
    <xf numFmtId="171" fontId="3" fillId="0" borderId="0" xfId="59" applyFont="1" applyBorder="1" applyAlignment="1">
      <alignment horizontal="left"/>
    </xf>
    <xf numFmtId="171" fontId="4" fillId="0" borderId="0" xfId="59" applyFont="1" applyBorder="1" applyAlignment="1">
      <alignment horizontal="left"/>
    </xf>
    <xf numFmtId="171" fontId="4" fillId="0" borderId="0" xfId="59" applyFont="1" applyFill="1" applyBorder="1" applyAlignment="1">
      <alignment horizontal="left"/>
    </xf>
    <xf numFmtId="171" fontId="9" fillId="0" borderId="0" xfId="59" applyFont="1" applyBorder="1" applyAlignment="1">
      <alignment horizontal="left"/>
    </xf>
    <xf numFmtId="171" fontId="9" fillId="0" borderId="0" xfId="59" applyFont="1" applyBorder="1" applyAlignment="1">
      <alignment horizontal="center" vertical="center" wrapText="1"/>
    </xf>
    <xf numFmtId="171" fontId="9" fillId="0" borderId="0" xfId="59" applyFont="1" applyBorder="1" applyAlignment="1">
      <alignment horizontal="left" vertical="top"/>
    </xf>
    <xf numFmtId="171" fontId="2" fillId="0" borderId="0" xfId="59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0" xfId="59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8" fillId="0" borderId="0" xfId="59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59" applyNumberFormat="1" applyFont="1" applyBorder="1" applyAlignment="1">
      <alignment horizontal="left"/>
    </xf>
    <xf numFmtId="2" fontId="3" fillId="0" borderId="0" xfId="59" applyNumberFormat="1" applyFont="1" applyBorder="1" applyAlignment="1">
      <alignment horizontal="right"/>
    </xf>
    <xf numFmtId="2" fontId="4" fillId="0" borderId="0" xfId="59" applyNumberFormat="1" applyFont="1" applyBorder="1" applyAlignment="1">
      <alignment horizontal="left"/>
    </xf>
    <xf numFmtId="2" fontId="4" fillId="0" borderId="0" xfId="59" applyNumberFormat="1" applyFont="1" applyFill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59" applyNumberFormat="1" applyFont="1" applyBorder="1" applyAlignment="1">
      <alignment horizontal="left"/>
    </xf>
    <xf numFmtId="2" fontId="9" fillId="0" borderId="0" xfId="59" applyNumberFormat="1" applyFont="1" applyBorder="1" applyAlignment="1">
      <alignment horizontal="center" vertical="center" wrapText="1"/>
    </xf>
    <xf numFmtId="2" fontId="9" fillId="0" borderId="0" xfId="59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/>
    </xf>
    <xf numFmtId="2" fontId="2" fillId="0" borderId="0" xfId="59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1" fillId="0" borderId="0" xfId="0" applyFont="1" applyAlignment="1">
      <alignment horizontal="right" vertical="center" indent="15"/>
    </xf>
    <xf numFmtId="0" fontId="8" fillId="0" borderId="0" xfId="0" applyFont="1" applyAlignment="1">
      <alignment horizontal="right" vertical="center" indent="15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42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171" fontId="9" fillId="0" borderId="15" xfId="59" applyFont="1" applyBorder="1" applyAlignment="1">
      <alignment horizontal="center" vertical="top"/>
    </xf>
    <xf numFmtId="171" fontId="9" fillId="0" borderId="1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171" fontId="9" fillId="0" borderId="17" xfId="59" applyFont="1" applyBorder="1" applyAlignment="1">
      <alignment horizontal="center" vertical="top"/>
    </xf>
    <xf numFmtId="171" fontId="9" fillId="0" borderId="20" xfId="59" applyFont="1" applyBorder="1" applyAlignment="1">
      <alignment horizontal="center" vertical="top"/>
    </xf>
    <xf numFmtId="171" fontId="9" fillId="0" borderId="20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4" xfId="0" applyFont="1" applyFill="1" applyBorder="1" applyAlignment="1">
      <alignment horizontal="left" vertical="top" wrapText="1" indent="1"/>
    </xf>
    <xf numFmtId="4" fontId="9" fillId="0" borderId="15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171" fontId="9" fillId="0" borderId="22" xfId="59" applyFont="1" applyBorder="1" applyAlignment="1">
      <alignment horizontal="center" vertical="top"/>
    </xf>
    <xf numFmtId="171" fontId="9" fillId="0" borderId="16" xfId="59" applyFont="1" applyBorder="1" applyAlignment="1">
      <alignment horizontal="center" vertical="top"/>
    </xf>
    <xf numFmtId="171" fontId="9" fillId="0" borderId="12" xfId="59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71" fontId="9" fillId="0" borderId="13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1"/>
    </xf>
    <xf numFmtId="171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2" fontId="9" fillId="0" borderId="20" xfId="0" applyNumberFormat="1" applyFont="1" applyBorder="1" applyAlignment="1">
      <alignment horizontal="center" vertical="top"/>
    </xf>
    <xf numFmtId="2" fontId="9" fillId="0" borderId="20" xfId="59" applyNumberFormat="1" applyFont="1" applyBorder="1" applyAlignment="1">
      <alignment horizontal="center" vertical="top"/>
    </xf>
    <xf numFmtId="2" fontId="9" fillId="0" borderId="21" xfId="59" applyNumberFormat="1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top"/>
    </xf>
    <xf numFmtId="2" fontId="9" fillId="0" borderId="15" xfId="59" applyNumberFormat="1" applyFont="1" applyBorder="1" applyAlignment="1">
      <alignment horizontal="center" vertical="top"/>
    </xf>
    <xf numFmtId="2" fontId="9" fillId="0" borderId="17" xfId="59" applyNumberFormat="1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15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2" fontId="9" fillId="0" borderId="24" xfId="0" applyNumberFormat="1" applyFont="1" applyBorder="1" applyAlignment="1">
      <alignment horizontal="center" vertical="top"/>
    </xf>
    <xf numFmtId="2" fontId="9" fillId="0" borderId="24" xfId="59" applyNumberFormat="1" applyFont="1" applyBorder="1" applyAlignment="1">
      <alignment horizontal="center" vertical="top"/>
    </xf>
    <xf numFmtId="2" fontId="9" fillId="0" borderId="25" xfId="59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center" vertical="top"/>
    </xf>
    <xf numFmtId="171" fontId="9" fillId="0" borderId="13" xfId="59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21" xfId="59" applyNumberFormat="1" applyFont="1" applyBorder="1" applyAlignment="1">
      <alignment horizontal="center" vertical="center" wrapText="1"/>
    </xf>
    <xf numFmtId="2" fontId="9" fillId="0" borderId="18" xfId="59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3" xfId="0" applyNumberFormat="1" applyFont="1" applyFill="1" applyBorder="1" applyAlignment="1">
      <alignment horizontal="left" vertical="top" wrapText="1" indent="1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top" wrapText="1" indent="1"/>
    </xf>
    <xf numFmtId="49" fontId="9" fillId="0" borderId="14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 indent="1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99;\&#1058;&#1070;&#1052;&#1045;&#1053;&#1068;%20&#1057;&#1084;&#1077;&#1090;&#1072;%20&#1085;&#1072;%20&#1087;&#1088;&#1086;&#1074;&#1077;&#1076;&#1077;&#1085;&#1080;&#1077;%20&#1084;&#1077;&#1088;&#1086;&#1087;&#1088;&#1080;&#1103;&#1090;&#1080;&#1081;%20&#1087;&#1086;%20&#1058;&#1055;_2018_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8 год ОРГ"/>
      <sheetName val="План ЭНТ_2018"/>
      <sheetName val="План ЭНТ_2015 анализ"/>
      <sheetName val="Калькуляция себестоимости работ"/>
      <sheetName val="таб.16_план 2018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прибыль план 2017"/>
      <sheetName val="2015г"/>
      <sheetName val="2016г"/>
      <sheetName val="2015"/>
      <sheetName val="2016"/>
      <sheetName val="среднее за 2 года"/>
      <sheetName val="Расходы за счёт прибыли"/>
    </sheetNames>
    <sheetDataSet>
      <sheetData sheetId="9">
        <row r="11">
          <cell r="K11">
            <v>730.7</v>
          </cell>
        </row>
        <row r="16">
          <cell r="K16">
            <v>8783.57</v>
          </cell>
        </row>
        <row r="19">
          <cell r="K19">
            <v>4159.444117647059</v>
          </cell>
        </row>
        <row r="21">
          <cell r="K21">
            <v>11100.369999999999</v>
          </cell>
        </row>
        <row r="26">
          <cell r="K26">
            <v>298357.9196078431</v>
          </cell>
        </row>
      </sheetData>
      <sheetData sheetId="10">
        <row r="15">
          <cell r="H15">
            <v>13221.013439999999</v>
          </cell>
          <cell r="I15">
            <v>13749.8539776</v>
          </cell>
        </row>
        <row r="16">
          <cell r="H16">
            <v>3205.9035299999996</v>
          </cell>
          <cell r="I16">
            <v>3565.5281607742263</v>
          </cell>
        </row>
        <row r="17">
          <cell r="H17">
            <v>189238.3398</v>
          </cell>
          <cell r="I17">
            <v>130103.12999999999</v>
          </cell>
        </row>
        <row r="18">
          <cell r="H18">
            <v>62602.64279999999</v>
          </cell>
          <cell r="I18">
            <v>42934.0329</v>
          </cell>
        </row>
        <row r="21">
          <cell r="H21">
            <v>36819.985109999994</v>
          </cell>
          <cell r="I21">
            <v>80714.50486725362</v>
          </cell>
        </row>
        <row r="26">
          <cell r="H26">
            <v>25137.098430000024</v>
          </cell>
          <cell r="I26">
            <v>23233.933630734322</v>
          </cell>
        </row>
        <row r="27">
          <cell r="H27">
            <v>1944.47793</v>
          </cell>
          <cell r="I27">
            <v>2032.3002207167638</v>
          </cell>
        </row>
        <row r="38">
          <cell r="H38">
            <v>6267.06978</v>
          </cell>
          <cell r="I38">
            <v>4056.9336963175965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_secr@energoneft-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61.25390625" style="0" customWidth="1"/>
    <col min="2" max="2" width="15.375" style="0" customWidth="1"/>
    <col min="3" max="3" width="18.375" style="0" customWidth="1"/>
  </cols>
  <sheetData>
    <row r="1" ht="12.75">
      <c r="C1" s="50" t="s">
        <v>137</v>
      </c>
    </row>
    <row r="2" ht="12.75">
      <c r="C2" s="50" t="s">
        <v>1</v>
      </c>
    </row>
    <row r="3" ht="12.75">
      <c r="C3" s="51" t="s">
        <v>138</v>
      </c>
    </row>
    <row r="4" ht="16.5">
      <c r="A4" s="39" t="s">
        <v>2</v>
      </c>
    </row>
    <row r="5" ht="18.75">
      <c r="A5" s="40" t="s">
        <v>139</v>
      </c>
    </row>
    <row r="6" ht="18.75">
      <c r="A6" s="40" t="s">
        <v>140</v>
      </c>
    </row>
    <row r="7" spans="1:4" ht="19.5" thickBot="1">
      <c r="A7" s="41" t="s">
        <v>136</v>
      </c>
      <c r="B7" s="42" t="s">
        <v>7</v>
      </c>
      <c r="C7" s="41">
        <v>2018</v>
      </c>
      <c r="D7" s="43" t="s">
        <v>141</v>
      </c>
    </row>
    <row r="8" spans="1:4" ht="12.75">
      <c r="A8" s="44" t="s">
        <v>6</v>
      </c>
      <c r="B8" s="44"/>
      <c r="C8" s="44"/>
      <c r="D8" s="45"/>
    </row>
    <row r="9" spans="1:4" ht="12.75">
      <c r="A9" s="44"/>
      <c r="B9" s="44"/>
      <c r="C9" s="44"/>
      <c r="D9" s="45"/>
    </row>
    <row r="10" spans="1:8" ht="16.5">
      <c r="A10" s="46" t="s">
        <v>142</v>
      </c>
      <c r="B10" s="52" t="s">
        <v>152</v>
      </c>
      <c r="C10" s="53"/>
      <c r="D10" s="54"/>
      <c r="E10" s="54"/>
      <c r="F10" s="54"/>
      <c r="G10" s="54"/>
      <c r="H10" s="54"/>
    </row>
    <row r="11" spans="1:8" ht="12.75">
      <c r="A11" s="47"/>
      <c r="B11" s="54"/>
      <c r="C11" s="54"/>
      <c r="D11" s="54"/>
      <c r="E11" s="54"/>
      <c r="F11" s="54"/>
      <c r="G11" s="54"/>
      <c r="H11" s="54"/>
    </row>
    <row r="12" spans="1:8" ht="16.5">
      <c r="A12" s="46" t="s">
        <v>143</v>
      </c>
      <c r="B12" s="54" t="s">
        <v>136</v>
      </c>
      <c r="C12" s="53"/>
      <c r="D12" s="54"/>
      <c r="E12" s="54"/>
      <c r="F12" s="54"/>
      <c r="G12" s="54"/>
      <c r="H12" s="54"/>
    </row>
    <row r="13" spans="1:8" ht="12.75">
      <c r="A13" s="47"/>
      <c r="B13" s="54"/>
      <c r="C13" s="54"/>
      <c r="D13" s="54"/>
      <c r="E13" s="54"/>
      <c r="F13" s="54"/>
      <c r="G13" s="54"/>
      <c r="H13" s="54"/>
    </row>
    <row r="14" spans="1:8" ht="16.5">
      <c r="A14" s="46" t="s">
        <v>144</v>
      </c>
      <c r="B14" s="54" t="s">
        <v>153</v>
      </c>
      <c r="C14" s="53"/>
      <c r="D14" s="54"/>
      <c r="E14" s="54"/>
      <c r="F14" s="54"/>
      <c r="G14" s="54"/>
      <c r="H14" s="54"/>
    </row>
    <row r="15" spans="1:8" ht="12.75">
      <c r="A15" s="48"/>
      <c r="B15" s="54"/>
      <c r="C15" s="54"/>
      <c r="D15" s="54"/>
      <c r="E15" s="54"/>
      <c r="F15" s="54"/>
      <c r="G15" s="54"/>
      <c r="H15" s="54"/>
    </row>
    <row r="16" spans="1:8" ht="16.5">
      <c r="A16" s="46" t="s">
        <v>145</v>
      </c>
      <c r="B16" s="54" t="s">
        <v>153</v>
      </c>
      <c r="C16" s="53"/>
      <c r="D16" s="54"/>
      <c r="E16" s="54"/>
      <c r="F16" s="54"/>
      <c r="G16" s="54"/>
      <c r="H16" s="54"/>
    </row>
    <row r="17" spans="1:8" ht="12.75">
      <c r="A17" s="47"/>
      <c r="B17" s="54"/>
      <c r="C17" s="54"/>
      <c r="D17" s="54"/>
      <c r="E17" s="54"/>
      <c r="F17" s="54"/>
      <c r="G17" s="54"/>
      <c r="H17" s="54"/>
    </row>
    <row r="18" spans="1:8" ht="16.5">
      <c r="A18" s="46" t="s">
        <v>146</v>
      </c>
      <c r="B18" s="54">
        <v>7022010799</v>
      </c>
      <c r="C18" s="53"/>
      <c r="D18" s="54"/>
      <c r="E18" s="54"/>
      <c r="F18" s="54"/>
      <c r="G18" s="54"/>
      <c r="H18" s="54"/>
    </row>
    <row r="19" spans="1:8" ht="12.75">
      <c r="A19" s="49"/>
      <c r="B19" s="54"/>
      <c r="C19" s="54"/>
      <c r="D19" s="54"/>
      <c r="E19" s="54"/>
      <c r="F19" s="54"/>
      <c r="G19" s="54"/>
      <c r="H19" s="54"/>
    </row>
    <row r="20" spans="1:8" ht="16.5">
      <c r="A20" s="46" t="s">
        <v>147</v>
      </c>
      <c r="B20" s="54">
        <v>702201001</v>
      </c>
      <c r="C20" s="53"/>
      <c r="D20" s="54"/>
      <c r="E20" s="54"/>
      <c r="F20" s="54"/>
      <c r="G20" s="54"/>
      <c r="H20" s="54"/>
    </row>
    <row r="21" spans="1:8" ht="12.75">
      <c r="A21" s="49"/>
      <c r="B21" s="54"/>
      <c r="C21" s="54"/>
      <c r="D21" s="54"/>
      <c r="E21" s="54"/>
      <c r="F21" s="54"/>
      <c r="G21" s="54"/>
      <c r="H21" s="54"/>
    </row>
    <row r="22" spans="1:8" ht="16.5">
      <c r="A22" s="46" t="s">
        <v>148</v>
      </c>
      <c r="B22" s="54" t="s">
        <v>154</v>
      </c>
      <c r="C22" s="53"/>
      <c r="D22" s="54"/>
      <c r="E22" s="54"/>
      <c r="F22" s="54"/>
      <c r="G22" s="54"/>
      <c r="H22" s="54"/>
    </row>
    <row r="23" spans="1:8" ht="12.75">
      <c r="A23" s="47"/>
      <c r="B23" s="54"/>
      <c r="C23" s="54"/>
      <c r="D23" s="54"/>
      <c r="E23" s="54"/>
      <c r="F23" s="54"/>
      <c r="G23" s="54"/>
      <c r="H23" s="54"/>
    </row>
    <row r="24" spans="1:8" ht="16.5">
      <c r="A24" s="46" t="s">
        <v>149</v>
      </c>
      <c r="B24" s="55" t="s">
        <v>155</v>
      </c>
      <c r="C24" s="53"/>
      <c r="D24" s="54"/>
      <c r="E24" s="54"/>
      <c r="F24" s="54"/>
      <c r="G24" s="54"/>
      <c r="H24" s="54"/>
    </row>
    <row r="25" spans="1:8" ht="12.75">
      <c r="A25" s="47"/>
      <c r="B25" s="54"/>
      <c r="C25" s="54"/>
      <c r="D25" s="54"/>
      <c r="E25" s="54"/>
      <c r="F25" s="54"/>
      <c r="G25" s="54"/>
      <c r="H25" s="54"/>
    </row>
    <row r="26" spans="1:8" ht="16.5">
      <c r="A26" s="46" t="s">
        <v>150</v>
      </c>
      <c r="B26" s="54" t="s">
        <v>156</v>
      </c>
      <c r="C26" s="53"/>
      <c r="D26" s="54"/>
      <c r="E26" s="54"/>
      <c r="F26" s="54"/>
      <c r="G26" s="54"/>
      <c r="H26" s="54"/>
    </row>
    <row r="27" spans="1:8" ht="12.75">
      <c r="A27" s="47"/>
      <c r="B27" s="54"/>
      <c r="C27" s="54"/>
      <c r="D27" s="54"/>
      <c r="E27" s="54"/>
      <c r="F27" s="54"/>
      <c r="G27" s="54"/>
      <c r="H27" s="54"/>
    </row>
    <row r="28" spans="1:8" ht="16.5">
      <c r="A28" s="46" t="s">
        <v>151</v>
      </c>
      <c r="B28" s="54" t="s">
        <v>157</v>
      </c>
      <c r="C28" s="53"/>
      <c r="D28" s="54"/>
      <c r="E28" s="54"/>
      <c r="F28" s="54"/>
      <c r="G28" s="54"/>
      <c r="H28" s="54"/>
    </row>
    <row r="29" ht="12.75">
      <c r="A29" s="49"/>
    </row>
    <row r="30" ht="16.5">
      <c r="A30" s="46"/>
    </row>
  </sheetData>
  <sheetProtection/>
  <hyperlinks>
    <hyperlink ref="B24" r:id="rId1" display="ent_secr@energoneft-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view="pageBreakPreview" zoomScale="80" zoomScaleSheetLayoutView="80" zoomScalePageLayoutView="0" workbookViewId="0" topLeftCell="A9">
      <pane xSplit="53" ySplit="8" topLeftCell="BB17" activePane="bottomRight" state="frozen"/>
      <selection pane="topLeft" activeCell="A9" sqref="A9"/>
      <selection pane="topRight" activeCell="BB9" sqref="BB9"/>
      <selection pane="bottomLeft" activeCell="A17" sqref="A17"/>
      <selection pane="bottomRight" activeCell="FO19" sqref="FO1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s="6" customFormat="1" ht="57" customHeight="1">
      <c r="A10" s="79" t="s">
        <v>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pans="36:88" s="6" customFormat="1" ht="18.75">
      <c r="AJ11" s="7" t="s">
        <v>5</v>
      </c>
      <c r="AK11" s="57" t="s">
        <v>136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158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5" spans="1:102" s="9" customFormat="1" ht="33" customHeight="1">
      <c r="A15" s="58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 t="s">
        <v>9</v>
      </c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77" t="s">
        <v>10</v>
      </c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</row>
    <row r="16" spans="1:102" s="9" customFormat="1" ht="50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76" t="s">
        <v>11</v>
      </c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 t="s">
        <v>14</v>
      </c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7"/>
    </row>
    <row r="17" spans="1:102" s="10" customFormat="1" ht="273.75" customHeight="1">
      <c r="A17" s="68" t="s">
        <v>23</v>
      </c>
      <c r="B17" s="68"/>
      <c r="C17" s="68"/>
      <c r="D17" s="68"/>
      <c r="E17" s="68"/>
      <c r="F17" s="68"/>
      <c r="G17" s="68"/>
      <c r="H17" s="68"/>
      <c r="I17" s="69" t="s">
        <v>13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  <c r="BB17" s="66" t="s">
        <v>12</v>
      </c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4">
        <f>BU18+BU19+BU21</f>
        <v>0</v>
      </c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>
        <f>CJ24+CJ23+CJ22+CJ21+CJ20+CJ19+CJ18</f>
        <v>408.3179411630533</v>
      </c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71"/>
    </row>
    <row r="18" spans="1:102" s="10" customFormat="1" ht="71.25" customHeight="1">
      <c r="A18" s="68" t="s">
        <v>24</v>
      </c>
      <c r="B18" s="68"/>
      <c r="C18" s="68"/>
      <c r="D18" s="68"/>
      <c r="E18" s="68"/>
      <c r="F18" s="68"/>
      <c r="G18" s="68"/>
      <c r="H18" s="68"/>
      <c r="I18" s="69" t="s">
        <v>15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70"/>
      <c r="BB18" s="74" t="s">
        <v>12</v>
      </c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2">
        <v>0</v>
      </c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3">
        <f>'прил.4'!CG13</f>
        <v>149.16740509208077</v>
      </c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10" customFormat="1" ht="71.25" customHeight="1">
      <c r="A19" s="80" t="s">
        <v>25</v>
      </c>
      <c r="B19" s="80"/>
      <c r="C19" s="80"/>
      <c r="D19" s="80"/>
      <c r="E19" s="80"/>
      <c r="F19" s="80"/>
      <c r="G19" s="80"/>
      <c r="H19" s="80"/>
      <c r="I19" s="81" t="s">
        <v>16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2"/>
      <c r="BB19" s="74" t="s">
        <v>12</v>
      </c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64">
        <v>0</v>
      </c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5">
        <f>'прил.4'!CG23</f>
        <v>70.63796220157994</v>
      </c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7"/>
    </row>
    <row r="20" spans="1:102" s="10" customFormat="1" ht="117.75" customHeight="1">
      <c r="A20" s="68" t="s">
        <v>26</v>
      </c>
      <c r="B20" s="68"/>
      <c r="C20" s="68"/>
      <c r="D20" s="68"/>
      <c r="E20" s="68"/>
      <c r="F20" s="68"/>
      <c r="G20" s="68"/>
      <c r="H20" s="68"/>
      <c r="I20" s="69" t="s">
        <v>31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70"/>
      <c r="BB20" s="74" t="s">
        <v>17</v>
      </c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2">
        <v>0</v>
      </c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</row>
    <row r="21" spans="1:102" s="10" customFormat="1" ht="132.75" customHeight="1">
      <c r="A21" s="68" t="s">
        <v>27</v>
      </c>
      <c r="B21" s="68"/>
      <c r="C21" s="68"/>
      <c r="D21" s="68"/>
      <c r="E21" s="68"/>
      <c r="F21" s="68"/>
      <c r="G21" s="68"/>
      <c r="H21" s="68"/>
      <c r="I21" s="69" t="s">
        <v>18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70"/>
      <c r="BB21" s="74" t="s">
        <v>12</v>
      </c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2">
        <v>0</v>
      </c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3">
        <f>'прил.4'!CG29</f>
        <v>188.5125738693926</v>
      </c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</row>
    <row r="22" spans="1:102" s="10" customFormat="1" ht="197.25" customHeight="1">
      <c r="A22" s="68" t="s">
        <v>28</v>
      </c>
      <c r="B22" s="68"/>
      <c r="C22" s="68"/>
      <c r="D22" s="68"/>
      <c r="E22" s="68"/>
      <c r="F22" s="68"/>
      <c r="G22" s="68"/>
      <c r="H22" s="68"/>
      <c r="I22" s="69" t="s">
        <v>33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70"/>
      <c r="BB22" s="74" t="s">
        <v>17</v>
      </c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2">
        <v>0</v>
      </c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5"/>
    </row>
    <row r="23" spans="1:102" s="10" customFormat="1" ht="197.25" customHeight="1">
      <c r="A23" s="80" t="s">
        <v>29</v>
      </c>
      <c r="B23" s="80"/>
      <c r="C23" s="80"/>
      <c r="D23" s="80"/>
      <c r="E23" s="80"/>
      <c r="F23" s="80"/>
      <c r="G23" s="80"/>
      <c r="H23" s="80"/>
      <c r="I23" s="81" t="s">
        <v>32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2"/>
      <c r="BB23" s="66" t="s">
        <v>17</v>
      </c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4">
        <v>0</v>
      </c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7"/>
    </row>
    <row r="24" spans="1:102" s="10" customFormat="1" ht="164.25" customHeight="1">
      <c r="A24" s="68" t="s">
        <v>30</v>
      </c>
      <c r="B24" s="68"/>
      <c r="C24" s="68"/>
      <c r="D24" s="68"/>
      <c r="E24" s="68"/>
      <c r="F24" s="68"/>
      <c r="G24" s="68"/>
      <c r="H24" s="68"/>
      <c r="I24" s="69" t="s">
        <v>34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74" t="s">
        <v>12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2">
        <v>0</v>
      </c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</row>
    <row r="25" ht="4.5" customHeight="1"/>
    <row r="26" spans="1:102" ht="44.25" customHeight="1">
      <c r="A26" s="83" t="s">
        <v>19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 horizontalCentered="1"/>
  <pageMargins left="0.7874015748031497" right="0.7086614173228347" top="0" bottom="0" header="0.1968503937007874" footer="0.1968503937007874"/>
  <pageSetup fitToHeight="1" fitToWidth="1" horizontalDpi="600" verticalDpi="600" orientation="portrait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"/>
  <sheetViews>
    <sheetView view="pageBreakPreview" zoomScaleSheetLayoutView="100" zoomScalePageLayoutView="0" workbookViewId="0" topLeftCell="A9">
      <pane xSplit="44" ySplit="4" topLeftCell="AS13" activePane="bottomRight" state="frozen"/>
      <selection pane="topLeft" activeCell="A9" sqref="A9"/>
      <selection pane="topRight" activeCell="AS9" sqref="AS9"/>
      <selection pane="bottomLeft" activeCell="A13" sqref="A13"/>
      <selection pane="bottomRight" activeCell="DZ37" sqref="DZ37"/>
    </sheetView>
  </sheetViews>
  <sheetFormatPr defaultColWidth="0.875" defaultRowHeight="12.75"/>
  <cols>
    <col min="1" max="99" width="0.875" style="2" customWidth="1"/>
    <col min="100" max="100" width="4.00390625" style="2" customWidth="1"/>
    <col min="101" max="101" width="0" style="2" hidden="1" customWidth="1"/>
    <col min="102" max="102" width="0.875" style="2" hidden="1" customWidth="1"/>
    <col min="103" max="104" width="0.6171875" style="2" customWidth="1"/>
    <col min="105" max="105" width="7.25390625" style="2" customWidth="1"/>
    <col min="106" max="106" width="7.125" style="2" customWidth="1"/>
    <col min="107" max="16384" width="0.875" style="2" customWidth="1"/>
  </cols>
  <sheetData>
    <row r="1" s="1" customFormat="1" ht="12.75">
      <c r="BN1" s="1" t="s">
        <v>80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78" t="s">
        <v>81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s="6" customFormat="1" ht="18.75" customHeight="1">
      <c r="A10" s="106" t="s">
        <v>82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</row>
    <row r="11" ht="13.5" customHeight="1"/>
    <row r="12" spans="1:102" s="9" customFormat="1" ht="114" customHeight="1">
      <c r="A12" s="85" t="s">
        <v>83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107"/>
      <c r="AS12" s="76" t="s">
        <v>84</v>
      </c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7" t="s">
        <v>85</v>
      </c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77" t="s">
        <v>86</v>
      </c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</row>
    <row r="13" spans="1:104" s="10" customFormat="1" ht="49.5" customHeight="1">
      <c r="A13" s="89" t="s">
        <v>42</v>
      </c>
      <c r="B13" s="89"/>
      <c r="C13" s="89"/>
      <c r="D13" s="89"/>
      <c r="E13" s="89"/>
      <c r="F13" s="89"/>
      <c r="G13" s="89"/>
      <c r="H13" s="89"/>
      <c r="I13" s="90" t="s">
        <v>87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1"/>
      <c r="AS13" s="92">
        <f>CZ13</f>
        <v>108996.62290078343</v>
      </c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95">
        <f>'[1]2018 год ОРГ'!$K$11</f>
        <v>730.7</v>
      </c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>
        <f>AS13/BM13</f>
        <v>149.16740509208077</v>
      </c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8"/>
      <c r="CY13" s="38">
        <f>'[1]2018 год ОРГ'!$K$16</f>
        <v>8783.57</v>
      </c>
      <c r="CZ13" s="10">
        <f>CY13/$CY$31*$CZ$31</f>
        <v>108996.62290078343</v>
      </c>
    </row>
    <row r="14" spans="1:102" s="10" customFormat="1" ht="19.5" customHeight="1">
      <c r="A14" s="99"/>
      <c r="B14" s="99"/>
      <c r="C14" s="99"/>
      <c r="D14" s="99"/>
      <c r="E14" s="99"/>
      <c r="F14" s="99"/>
      <c r="G14" s="99"/>
      <c r="H14" s="99"/>
      <c r="I14" s="100" t="s">
        <v>11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1"/>
      <c r="AS14" s="102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4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2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5"/>
    </row>
    <row r="15" spans="1:102" s="10" customFormat="1" ht="19.5" customHeight="1">
      <c r="A15" s="80"/>
      <c r="B15" s="80"/>
      <c r="C15" s="80"/>
      <c r="D15" s="80"/>
      <c r="E15" s="80"/>
      <c r="F15" s="80"/>
      <c r="G15" s="80"/>
      <c r="H15" s="80"/>
      <c r="I15" s="86" t="s">
        <v>88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7"/>
      <c r="AS15" s="65">
        <f>AS13</f>
        <v>108996.62290078343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88">
        <f>BM13</f>
        <v>730.7</v>
      </c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5">
        <f>CG13</f>
        <v>149.16740509208077</v>
      </c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7"/>
    </row>
    <row r="16" spans="1:103" s="10" customFormat="1" ht="81.75" customHeight="1">
      <c r="A16" s="68" t="s">
        <v>47</v>
      </c>
      <c r="B16" s="68"/>
      <c r="C16" s="68"/>
      <c r="D16" s="68"/>
      <c r="E16" s="68"/>
      <c r="F16" s="68"/>
      <c r="G16" s="68"/>
      <c r="H16" s="68"/>
      <c r="I16" s="69" t="s">
        <v>89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5"/>
      <c r="CY16" s="38"/>
    </row>
    <row r="17" spans="1:102" s="10" customFormat="1" ht="66" customHeight="1">
      <c r="A17" s="89" t="s">
        <v>62</v>
      </c>
      <c r="B17" s="89"/>
      <c r="C17" s="89"/>
      <c r="D17" s="89"/>
      <c r="E17" s="89"/>
      <c r="F17" s="89"/>
      <c r="G17" s="89"/>
      <c r="H17" s="89"/>
      <c r="I17" s="90" t="s">
        <v>90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1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8"/>
    </row>
    <row r="18" spans="1:102" s="10" customFormat="1" ht="35.25" customHeight="1">
      <c r="A18" s="99"/>
      <c r="B18" s="99"/>
      <c r="C18" s="99"/>
      <c r="D18" s="99"/>
      <c r="E18" s="99"/>
      <c r="F18" s="99"/>
      <c r="G18" s="99"/>
      <c r="H18" s="99"/>
      <c r="I18" s="100" t="s">
        <v>91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1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5"/>
    </row>
    <row r="19" spans="1:102" s="10" customFormat="1" ht="35.25" customHeight="1">
      <c r="A19" s="99"/>
      <c r="B19" s="99"/>
      <c r="C19" s="99"/>
      <c r="D19" s="99"/>
      <c r="E19" s="99"/>
      <c r="F19" s="99"/>
      <c r="G19" s="99"/>
      <c r="H19" s="99"/>
      <c r="I19" s="100" t="s">
        <v>92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5"/>
    </row>
    <row r="20" spans="1:102" s="10" customFormat="1" ht="35.25" customHeight="1">
      <c r="A20" s="99"/>
      <c r="B20" s="99"/>
      <c r="C20" s="99"/>
      <c r="D20" s="99"/>
      <c r="E20" s="99"/>
      <c r="F20" s="99"/>
      <c r="G20" s="99"/>
      <c r="H20" s="99"/>
      <c r="I20" s="100" t="s">
        <v>93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5"/>
    </row>
    <row r="21" spans="1:102" s="10" customFormat="1" ht="114" customHeight="1">
      <c r="A21" s="99"/>
      <c r="B21" s="99"/>
      <c r="C21" s="99"/>
      <c r="D21" s="99"/>
      <c r="E21" s="99"/>
      <c r="F21" s="99"/>
      <c r="G21" s="99"/>
      <c r="H21" s="99"/>
      <c r="I21" s="100" t="s">
        <v>94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1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5"/>
    </row>
    <row r="22" spans="1:102" s="10" customFormat="1" ht="66" customHeight="1">
      <c r="A22" s="80"/>
      <c r="B22" s="80"/>
      <c r="C22" s="80"/>
      <c r="D22" s="80"/>
      <c r="E22" s="80"/>
      <c r="F22" s="80"/>
      <c r="G22" s="80"/>
      <c r="H22" s="80"/>
      <c r="I22" s="86" t="s">
        <v>95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7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7"/>
    </row>
    <row r="23" spans="1:104" s="10" customFormat="1" ht="66" customHeight="1">
      <c r="A23" s="89" t="s">
        <v>65</v>
      </c>
      <c r="B23" s="89"/>
      <c r="C23" s="89"/>
      <c r="D23" s="89"/>
      <c r="E23" s="89"/>
      <c r="F23" s="89"/>
      <c r="G23" s="89"/>
      <c r="H23" s="89"/>
      <c r="I23" s="90" t="s">
        <v>96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  <c r="AS23" s="92">
        <f>CZ23</f>
        <v>51615.15898069446</v>
      </c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95">
        <f>BM13</f>
        <v>730.7</v>
      </c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7">
        <f>AS23/BM23</f>
        <v>70.63796220157994</v>
      </c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8"/>
      <c r="CY23" s="38">
        <f>'[1]2018 год ОРГ'!$K$19</f>
        <v>4159.444117647059</v>
      </c>
      <c r="CZ23" s="10">
        <f>CY23/$CY$31*$CZ$31</f>
        <v>51615.15898069446</v>
      </c>
    </row>
    <row r="24" spans="1:102" s="10" customFormat="1" ht="19.5" customHeight="1">
      <c r="A24" s="99"/>
      <c r="B24" s="99"/>
      <c r="C24" s="99"/>
      <c r="D24" s="99"/>
      <c r="E24" s="99"/>
      <c r="F24" s="99"/>
      <c r="G24" s="99"/>
      <c r="H24" s="99"/>
      <c r="I24" s="100" t="s">
        <v>11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102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4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2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5"/>
    </row>
    <row r="25" spans="1:102" s="10" customFormat="1" ht="19.5" customHeight="1">
      <c r="A25" s="80"/>
      <c r="B25" s="80"/>
      <c r="C25" s="80"/>
      <c r="D25" s="80"/>
      <c r="E25" s="80"/>
      <c r="F25" s="80"/>
      <c r="G25" s="80"/>
      <c r="H25" s="80"/>
      <c r="I25" s="86" t="s">
        <v>88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7"/>
      <c r="AS25" s="65">
        <f>AS23</f>
        <v>51615.15898069446</v>
      </c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88">
        <f>BM23</f>
        <v>730.7</v>
      </c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5">
        <f>CG23</f>
        <v>70.63796220157994</v>
      </c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7"/>
    </row>
    <row r="26" spans="1:103" s="10" customFormat="1" ht="114" customHeight="1">
      <c r="A26" s="89" t="s">
        <v>67</v>
      </c>
      <c r="B26" s="89"/>
      <c r="C26" s="89"/>
      <c r="D26" s="89"/>
      <c r="E26" s="89"/>
      <c r="F26" s="89"/>
      <c r="G26" s="89"/>
      <c r="H26" s="89"/>
      <c r="I26" s="90" t="s">
        <v>97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1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8"/>
      <c r="CY26" s="38"/>
    </row>
    <row r="27" spans="1:102" s="10" customFormat="1" ht="19.5" customHeight="1">
      <c r="A27" s="99"/>
      <c r="B27" s="99"/>
      <c r="C27" s="99"/>
      <c r="D27" s="99"/>
      <c r="E27" s="99"/>
      <c r="F27" s="99"/>
      <c r="G27" s="99"/>
      <c r="H27" s="99"/>
      <c r="I27" s="100" t="s">
        <v>11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1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5"/>
    </row>
    <row r="28" spans="1:102" s="10" customFormat="1" ht="19.5" customHeight="1">
      <c r="A28" s="80"/>
      <c r="B28" s="80"/>
      <c r="C28" s="80"/>
      <c r="D28" s="80"/>
      <c r="E28" s="80"/>
      <c r="F28" s="80"/>
      <c r="G28" s="80"/>
      <c r="H28" s="80"/>
      <c r="I28" s="86" t="s">
        <v>88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7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7"/>
    </row>
    <row r="29" spans="1:104" s="10" customFormat="1" ht="207.75" customHeight="1">
      <c r="A29" s="89" t="s">
        <v>69</v>
      </c>
      <c r="B29" s="89"/>
      <c r="C29" s="89"/>
      <c r="D29" s="89"/>
      <c r="E29" s="89"/>
      <c r="F29" s="89"/>
      <c r="G29" s="89"/>
      <c r="H29" s="89"/>
      <c r="I29" s="90" t="s">
        <v>98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1"/>
      <c r="AS29" s="92">
        <f>CZ29</f>
        <v>137746.13772636518</v>
      </c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  <c r="BM29" s="95">
        <f>BM13</f>
        <v>730.7</v>
      </c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7">
        <f>AS29/BM29</f>
        <v>188.5125738693926</v>
      </c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8"/>
      <c r="CY29" s="38">
        <f>'[1]2018 год ОРГ'!$K$21</f>
        <v>11100.369999999999</v>
      </c>
      <c r="CZ29" s="10">
        <f>CY29/$CY$31*$CZ$31</f>
        <v>137746.13772636518</v>
      </c>
    </row>
    <row r="30" spans="1:102" s="10" customFormat="1" ht="19.5" customHeight="1">
      <c r="A30" s="99"/>
      <c r="B30" s="99"/>
      <c r="C30" s="99"/>
      <c r="D30" s="99"/>
      <c r="E30" s="99"/>
      <c r="F30" s="99"/>
      <c r="G30" s="99"/>
      <c r="H30" s="99"/>
      <c r="I30" s="100" t="s">
        <v>11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1"/>
      <c r="AS30" s="102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4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2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5"/>
    </row>
    <row r="31" spans="1:104" s="10" customFormat="1" ht="19.5" customHeight="1">
      <c r="A31" s="80"/>
      <c r="B31" s="80"/>
      <c r="C31" s="80"/>
      <c r="D31" s="80"/>
      <c r="E31" s="80"/>
      <c r="F31" s="80"/>
      <c r="G31" s="80"/>
      <c r="H31" s="80"/>
      <c r="I31" s="86" t="s">
        <v>88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7"/>
      <c r="AS31" s="65">
        <f>AS29</f>
        <v>137746.13772636518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88">
        <f>BM29</f>
        <v>730.7</v>
      </c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5">
        <f>CG29</f>
        <v>188.5125738693926</v>
      </c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7"/>
      <c r="CY31" s="38">
        <f>SUM(CY13:CY29)</f>
        <v>24043.38411764706</v>
      </c>
      <c r="CZ31" s="38">
        <f>'[1]2018 год ОРГ'!$K$26</f>
        <v>298357.9196078431</v>
      </c>
    </row>
    <row r="32" ht="4.5" customHeight="1"/>
    <row r="33" spans="1:102" ht="27.75" customHeight="1">
      <c r="A33" s="83" t="s">
        <v>99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K40"/>
  <sheetViews>
    <sheetView view="pageBreakPreview" zoomScaleSheetLayoutView="100" zoomScalePageLayoutView="0" workbookViewId="0" topLeftCell="A9">
      <pane xSplit="61" ySplit="6" topLeftCell="BJ15" activePane="bottomRight" state="frozen"/>
      <selection pane="topLeft" activeCell="A9" sqref="A9"/>
      <selection pane="topRight" activeCell="BJ9" sqref="BJ9"/>
      <selection pane="bottomLeft" activeCell="A15" sqref="A15"/>
      <selection pane="bottomRight" activeCell="CD20" sqref="CD20:CX20"/>
    </sheetView>
  </sheetViews>
  <sheetFormatPr defaultColWidth="0.875" defaultRowHeight="12.75"/>
  <cols>
    <col min="1" max="61" width="0.875" style="2" customWidth="1"/>
    <col min="62" max="62" width="0.875" style="36" customWidth="1"/>
    <col min="63" max="103" width="0.875" style="37" customWidth="1"/>
    <col min="104" max="104" width="12.75390625" style="37" customWidth="1"/>
    <col min="105" max="113" width="0.875" style="37" customWidth="1"/>
    <col min="114" max="115" width="0.875" style="22" customWidth="1"/>
    <col min="116" max="16384" width="0.875" style="2" customWidth="1"/>
  </cols>
  <sheetData>
    <row r="1" spans="62:115" s="1" customFormat="1" ht="12.75">
      <c r="BJ1" s="23"/>
      <c r="BK1" s="24"/>
      <c r="BL1" s="24"/>
      <c r="BM1" s="24"/>
      <c r="BN1" s="24"/>
      <c r="BO1" s="24" t="s">
        <v>107</v>
      </c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14"/>
      <c r="DK1" s="14"/>
    </row>
    <row r="2" spans="62:115" s="1" customFormat="1" ht="40.5" customHeight="1">
      <c r="BJ2" s="23"/>
      <c r="BK2" s="24"/>
      <c r="BL2" s="24"/>
      <c r="BM2" s="24"/>
      <c r="BN2" s="24"/>
      <c r="BO2" s="131" t="s">
        <v>1</v>
      </c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14"/>
      <c r="DK2" s="14"/>
    </row>
    <row r="3" spans="62:115" s="1" customFormat="1" ht="5.25" customHeight="1">
      <c r="BJ3" s="23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14"/>
      <c r="DK3" s="14"/>
    </row>
    <row r="4" spans="62:115" s="8" customFormat="1" ht="12">
      <c r="BJ4" s="25"/>
      <c r="BK4" s="26"/>
      <c r="BL4" s="26"/>
      <c r="BM4" s="26"/>
      <c r="BN4" s="26"/>
      <c r="BO4" s="26" t="s">
        <v>21</v>
      </c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15"/>
      <c r="DK4" s="15"/>
    </row>
    <row r="5" spans="62:115" s="8" customFormat="1" ht="12">
      <c r="BJ5" s="25"/>
      <c r="BK5" s="26"/>
      <c r="BL5" s="26"/>
      <c r="BM5" s="26"/>
      <c r="BN5" s="26"/>
      <c r="BO5" s="26" t="s">
        <v>22</v>
      </c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15"/>
      <c r="DK5" s="15"/>
    </row>
    <row r="6" spans="62:115" s="1" customFormat="1" ht="12.75">
      <c r="BJ6" s="23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14"/>
      <c r="DK6" s="14"/>
    </row>
    <row r="7" spans="62:115" s="3" customFormat="1" ht="16.5">
      <c r="BJ7" s="27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9" t="s">
        <v>2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16"/>
      <c r="DK7" s="16"/>
    </row>
    <row r="8" spans="62:115" s="3" customFormat="1" ht="21" customHeight="1">
      <c r="BJ8" s="27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16"/>
      <c r="DK8" s="16"/>
    </row>
    <row r="9" spans="1:115" s="5" customFormat="1" ht="18.75">
      <c r="A9" s="78" t="s">
        <v>108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17"/>
      <c r="DK9" s="17"/>
    </row>
    <row r="10" spans="1:115" s="6" customFormat="1" ht="39.75" customHeight="1">
      <c r="A10" s="132" t="s">
        <v>109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18"/>
      <c r="DK10" s="18"/>
    </row>
    <row r="11" spans="62:115" s="13" customFormat="1" ht="15.75">
      <c r="BJ11" s="32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19"/>
      <c r="DK11" s="19"/>
    </row>
    <row r="12" spans="62:115" s="3" customFormat="1" ht="16.5">
      <c r="BJ12" s="27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9" t="s">
        <v>110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16"/>
      <c r="DK12" s="16"/>
    </row>
    <row r="13" spans="62:115" s="13" customFormat="1" ht="6" customHeight="1">
      <c r="BJ13" s="32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19"/>
      <c r="DK13" s="19"/>
    </row>
    <row r="14" spans="1:115" s="9" customFormat="1" ht="64.5" customHeight="1">
      <c r="A14" s="107" t="s">
        <v>111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133" t="s">
        <v>159</v>
      </c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5" t="s">
        <v>160</v>
      </c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20"/>
      <c r="DK14" s="20"/>
    </row>
    <row r="15" spans="1:115" s="10" customFormat="1" ht="36" customHeight="1">
      <c r="A15" s="89" t="s">
        <v>42</v>
      </c>
      <c r="B15" s="89"/>
      <c r="C15" s="89"/>
      <c r="D15" s="89"/>
      <c r="E15" s="89"/>
      <c r="F15" s="89"/>
      <c r="G15" s="89"/>
      <c r="H15" s="89"/>
      <c r="I15" s="91" t="s">
        <v>112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7">
        <f>BJ17+BJ18+BJ19+BJ20+BJ21</f>
        <v>336.49205288999997</v>
      </c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8">
        <f>CD17+CD18+CD19+CD20+CD21</f>
        <v>298.35791723267977</v>
      </c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92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21"/>
      <c r="DK15" s="21"/>
    </row>
    <row r="16" spans="1:115" s="10" customFormat="1" ht="21.75" customHeight="1">
      <c r="A16" s="99"/>
      <c r="B16" s="99"/>
      <c r="C16" s="99"/>
      <c r="D16" s="99"/>
      <c r="E16" s="99"/>
      <c r="F16" s="99"/>
      <c r="G16" s="99"/>
      <c r="H16" s="99"/>
      <c r="I16" s="129" t="s">
        <v>113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21"/>
      <c r="DK16" s="21"/>
    </row>
    <row r="17" spans="1:115" s="10" customFormat="1" ht="21.75" customHeight="1">
      <c r="A17" s="99"/>
      <c r="B17" s="99"/>
      <c r="C17" s="99"/>
      <c r="D17" s="99"/>
      <c r="E17" s="99"/>
      <c r="F17" s="99"/>
      <c r="G17" s="99"/>
      <c r="H17" s="99"/>
      <c r="I17" s="101" t="s">
        <v>114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0">
        <f>'[1]План ЭНТ_2018'!$H$15/1000</f>
        <v>13.221013439999998</v>
      </c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1">
        <f>'[1]План ЭНТ_2018'!$I$15/1000</f>
        <v>13.749853977599999</v>
      </c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2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21"/>
      <c r="DK17" s="21"/>
    </row>
    <row r="18" spans="1:115" s="10" customFormat="1" ht="21.75" customHeight="1">
      <c r="A18" s="99"/>
      <c r="B18" s="99"/>
      <c r="C18" s="99"/>
      <c r="D18" s="99"/>
      <c r="E18" s="99"/>
      <c r="F18" s="99"/>
      <c r="G18" s="99"/>
      <c r="H18" s="99"/>
      <c r="I18" s="101" t="s">
        <v>115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0">
        <f>'[1]План ЭНТ_2018'!$H$16/1000</f>
        <v>3.2059035299999996</v>
      </c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1">
        <f>'[1]План ЭНТ_2018'!$I$16/1000</f>
        <v>3.5655281607742264</v>
      </c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21"/>
      <c r="DK18" s="21"/>
    </row>
    <row r="19" spans="1:115" s="10" customFormat="1" ht="21.75" customHeight="1">
      <c r="A19" s="99"/>
      <c r="B19" s="99"/>
      <c r="C19" s="99"/>
      <c r="D19" s="99"/>
      <c r="E19" s="99"/>
      <c r="F19" s="99"/>
      <c r="G19" s="99"/>
      <c r="H19" s="99"/>
      <c r="I19" s="101" t="s">
        <v>116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0">
        <f>'[1]План ЭНТ_2018'!$H$17/1000</f>
        <v>189.23833979999998</v>
      </c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1">
        <f>'[1]План ЭНТ_2018'!$I$17/1000</f>
        <v>130.10313</v>
      </c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2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21"/>
      <c r="DK19" s="21"/>
    </row>
    <row r="20" spans="1:115" s="10" customFormat="1" ht="21.75" customHeight="1">
      <c r="A20" s="99"/>
      <c r="B20" s="99"/>
      <c r="C20" s="99"/>
      <c r="D20" s="99"/>
      <c r="E20" s="99"/>
      <c r="F20" s="99"/>
      <c r="G20" s="99"/>
      <c r="H20" s="99"/>
      <c r="I20" s="101" t="s">
        <v>117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0">
        <f>'[1]План ЭНТ_2018'!$H$18/1000</f>
        <v>62.602642799999984</v>
      </c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1">
        <f>'[1]План ЭНТ_2018'!$I$18/1000</f>
        <v>42.9340329</v>
      </c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2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21"/>
      <c r="DK20" s="21"/>
    </row>
    <row r="21" spans="1:115" s="10" customFormat="1" ht="21.75" customHeight="1">
      <c r="A21" s="99"/>
      <c r="B21" s="99"/>
      <c r="C21" s="99"/>
      <c r="D21" s="99"/>
      <c r="E21" s="99"/>
      <c r="F21" s="99"/>
      <c r="G21" s="99"/>
      <c r="H21" s="99"/>
      <c r="I21" s="101" t="s">
        <v>118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0">
        <f>BJ23+BJ25</f>
        <v>68.22415332000003</v>
      </c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1">
        <f>CD25+CD23</f>
        <v>108.00537219430554</v>
      </c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2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21"/>
      <c r="DK21" s="21"/>
    </row>
    <row r="22" spans="1:115" s="10" customFormat="1" ht="21.75" customHeight="1">
      <c r="A22" s="99"/>
      <c r="B22" s="99"/>
      <c r="C22" s="99"/>
      <c r="D22" s="99"/>
      <c r="E22" s="99"/>
      <c r="F22" s="99"/>
      <c r="G22" s="99"/>
      <c r="H22" s="99"/>
      <c r="I22" s="101" t="s">
        <v>119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2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21"/>
      <c r="DK22" s="21"/>
    </row>
    <row r="23" spans="1:115" s="10" customFormat="1" ht="36.75" customHeight="1">
      <c r="A23" s="99"/>
      <c r="B23" s="99"/>
      <c r="C23" s="99"/>
      <c r="D23" s="99"/>
      <c r="E23" s="99"/>
      <c r="F23" s="99"/>
      <c r="G23" s="99"/>
      <c r="H23" s="99"/>
      <c r="I23" s="118" t="s">
        <v>120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20">
        <f>'[1]План ЭНТ_2018'!$H$21/1000</f>
        <v>36.81998511</v>
      </c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1">
        <f>'[1]План ЭНТ_2018'!$I$21/1000</f>
        <v>80.71450486725362</v>
      </c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2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21"/>
      <c r="DK23" s="21"/>
    </row>
    <row r="24" spans="1:115" s="10" customFormat="1" ht="54" customHeight="1">
      <c r="A24" s="99"/>
      <c r="B24" s="99"/>
      <c r="C24" s="99"/>
      <c r="D24" s="99"/>
      <c r="E24" s="99"/>
      <c r="F24" s="99"/>
      <c r="G24" s="99"/>
      <c r="H24" s="99"/>
      <c r="I24" s="118" t="s">
        <v>121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21"/>
      <c r="DK24" s="21"/>
    </row>
    <row r="25" spans="1:115" s="10" customFormat="1" ht="36.75" customHeight="1">
      <c r="A25" s="99"/>
      <c r="B25" s="99"/>
      <c r="C25" s="99"/>
      <c r="D25" s="99"/>
      <c r="E25" s="99"/>
      <c r="F25" s="99"/>
      <c r="G25" s="99"/>
      <c r="H25" s="99"/>
      <c r="I25" s="118" t="s">
        <v>122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20">
        <f>BJ31+BJ27</f>
        <v>31.404168210000023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1">
        <f>CD31+CD27</f>
        <v>27.290867327051917</v>
      </c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2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21"/>
      <c r="DK25" s="21"/>
    </row>
    <row r="26" spans="1:115" s="10" customFormat="1" ht="21.75" customHeight="1">
      <c r="A26" s="99"/>
      <c r="B26" s="99"/>
      <c r="C26" s="99"/>
      <c r="D26" s="99"/>
      <c r="E26" s="99"/>
      <c r="F26" s="99"/>
      <c r="G26" s="99"/>
      <c r="H26" s="99"/>
      <c r="I26" s="118" t="s">
        <v>113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2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21"/>
      <c r="DK26" s="21"/>
    </row>
    <row r="27" spans="1:115" s="10" customFormat="1" ht="21.75" customHeight="1">
      <c r="A27" s="99"/>
      <c r="B27" s="99"/>
      <c r="C27" s="99"/>
      <c r="D27" s="99"/>
      <c r="E27" s="99"/>
      <c r="F27" s="99"/>
      <c r="G27" s="99"/>
      <c r="H27" s="99"/>
      <c r="I27" s="124" t="s">
        <v>123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0">
        <f>'[1]План ЭНТ_2018'!$H$27/1000</f>
        <v>1.94447793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1">
        <f>'[1]План ЭНТ_2018'!$I$27/1000</f>
        <v>2.0323002207167638</v>
      </c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21"/>
      <c r="DK27" s="21"/>
    </row>
    <row r="28" spans="1:115" s="10" customFormat="1" ht="36" customHeight="1">
      <c r="A28" s="99"/>
      <c r="B28" s="99"/>
      <c r="C28" s="99"/>
      <c r="D28" s="99"/>
      <c r="E28" s="99"/>
      <c r="F28" s="99"/>
      <c r="G28" s="99"/>
      <c r="H28" s="99"/>
      <c r="I28" s="124" t="s">
        <v>124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2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21"/>
      <c r="DK28" s="21"/>
    </row>
    <row r="29" spans="1:115" s="10" customFormat="1" ht="54" customHeight="1">
      <c r="A29" s="99"/>
      <c r="B29" s="99"/>
      <c r="C29" s="99"/>
      <c r="D29" s="99"/>
      <c r="E29" s="99"/>
      <c r="F29" s="99"/>
      <c r="G29" s="99"/>
      <c r="H29" s="99"/>
      <c r="I29" s="124" t="s">
        <v>125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2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21"/>
      <c r="DK29" s="21"/>
    </row>
    <row r="30" spans="1:115" s="10" customFormat="1" ht="22.5" customHeight="1">
      <c r="A30" s="99"/>
      <c r="B30" s="99"/>
      <c r="C30" s="99"/>
      <c r="D30" s="99"/>
      <c r="E30" s="99"/>
      <c r="F30" s="99"/>
      <c r="G30" s="99"/>
      <c r="H30" s="99"/>
      <c r="I30" s="124" t="s">
        <v>126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2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21"/>
      <c r="DK30" s="21"/>
    </row>
    <row r="31" spans="1:115" s="10" customFormat="1" ht="36.75" customHeight="1">
      <c r="A31" s="99"/>
      <c r="B31" s="99"/>
      <c r="C31" s="99"/>
      <c r="D31" s="99"/>
      <c r="E31" s="99"/>
      <c r="F31" s="99"/>
      <c r="G31" s="99"/>
      <c r="H31" s="99"/>
      <c r="I31" s="124" t="s">
        <v>127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0">
        <f>'[1]План ЭНТ_2018'!$H$26/1000+'[1]План ЭНТ_2018'!$H$38/1000-'[1]План ЭНТ_2018'!$H$27/1000</f>
        <v>29.45969028000002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1">
        <f>'[1]План ЭНТ_2018'!$I$26/1000-CD27+'[1]План ЭНТ_2018'!$I$38/1000</f>
        <v>25.258567106335153</v>
      </c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2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21"/>
      <c r="DK31" s="21"/>
    </row>
    <row r="32" spans="1:115" s="10" customFormat="1" ht="21.75" customHeight="1">
      <c r="A32" s="99"/>
      <c r="B32" s="99"/>
      <c r="C32" s="99"/>
      <c r="D32" s="99"/>
      <c r="E32" s="99"/>
      <c r="F32" s="99"/>
      <c r="G32" s="99"/>
      <c r="H32" s="99"/>
      <c r="I32" s="101" t="s">
        <v>128</v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0">
        <v>0</v>
      </c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1">
        <v>0</v>
      </c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2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21"/>
      <c r="DK32" s="21"/>
    </row>
    <row r="33" spans="1:115" s="10" customFormat="1" ht="21.75" customHeight="1">
      <c r="A33" s="99"/>
      <c r="B33" s="99"/>
      <c r="C33" s="99"/>
      <c r="D33" s="99"/>
      <c r="E33" s="99"/>
      <c r="F33" s="99"/>
      <c r="G33" s="99"/>
      <c r="H33" s="99"/>
      <c r="I33" s="101" t="s">
        <v>113</v>
      </c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2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21"/>
      <c r="DK33" s="21"/>
    </row>
    <row r="34" spans="1:115" s="10" customFormat="1" ht="21.75" customHeight="1">
      <c r="A34" s="99"/>
      <c r="B34" s="99"/>
      <c r="C34" s="99"/>
      <c r="D34" s="99"/>
      <c r="E34" s="99"/>
      <c r="F34" s="99"/>
      <c r="G34" s="99"/>
      <c r="H34" s="99"/>
      <c r="I34" s="118" t="s">
        <v>129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2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21"/>
      <c r="DK34" s="21"/>
    </row>
    <row r="35" spans="1:115" s="10" customFormat="1" ht="21.75" customHeight="1">
      <c r="A35" s="99"/>
      <c r="B35" s="99"/>
      <c r="C35" s="99"/>
      <c r="D35" s="99"/>
      <c r="E35" s="99"/>
      <c r="F35" s="99"/>
      <c r="G35" s="99"/>
      <c r="H35" s="99"/>
      <c r="I35" s="118" t="s">
        <v>130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2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21"/>
      <c r="DK35" s="21"/>
    </row>
    <row r="36" spans="1:115" s="10" customFormat="1" ht="21.75" customHeight="1">
      <c r="A36" s="99"/>
      <c r="B36" s="99"/>
      <c r="C36" s="99"/>
      <c r="D36" s="99"/>
      <c r="E36" s="99"/>
      <c r="F36" s="99"/>
      <c r="G36" s="99"/>
      <c r="H36" s="99"/>
      <c r="I36" s="118" t="s">
        <v>131</v>
      </c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2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21"/>
      <c r="DK36" s="21"/>
    </row>
    <row r="37" spans="1:115" s="10" customFormat="1" ht="37.5" customHeight="1">
      <c r="A37" s="80"/>
      <c r="B37" s="80"/>
      <c r="C37" s="80"/>
      <c r="D37" s="80"/>
      <c r="E37" s="80"/>
      <c r="F37" s="80"/>
      <c r="G37" s="80"/>
      <c r="H37" s="80"/>
      <c r="I37" s="116" t="s">
        <v>132</v>
      </c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21"/>
      <c r="DK37" s="21"/>
    </row>
    <row r="38" spans="1:115" s="10" customFormat="1" ht="101.25" customHeight="1">
      <c r="A38" s="68" t="s">
        <v>47</v>
      </c>
      <c r="B38" s="68"/>
      <c r="C38" s="68"/>
      <c r="D38" s="68"/>
      <c r="E38" s="68"/>
      <c r="F38" s="68"/>
      <c r="G38" s="68"/>
      <c r="H38" s="68"/>
      <c r="I38" s="70" t="s">
        <v>133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9">
        <v>0</v>
      </c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10">
        <v>0</v>
      </c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1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21"/>
      <c r="DK38" s="21"/>
    </row>
    <row r="39" spans="1:115" s="10" customFormat="1" ht="24" customHeight="1">
      <c r="A39" s="68" t="s">
        <v>62</v>
      </c>
      <c r="B39" s="68"/>
      <c r="C39" s="68"/>
      <c r="D39" s="68"/>
      <c r="E39" s="68"/>
      <c r="F39" s="68"/>
      <c r="G39" s="68"/>
      <c r="H39" s="68"/>
      <c r="I39" s="70" t="s">
        <v>134</v>
      </c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9">
        <v>0</v>
      </c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10">
        <v>0</v>
      </c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1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21"/>
      <c r="DK39" s="21"/>
    </row>
    <row r="40" spans="1:115" s="10" customFormat="1" ht="39.75" customHeight="1">
      <c r="A40" s="80"/>
      <c r="B40" s="80"/>
      <c r="C40" s="80"/>
      <c r="D40" s="80"/>
      <c r="E40" s="80"/>
      <c r="F40" s="80"/>
      <c r="G40" s="80"/>
      <c r="H40" s="80"/>
      <c r="I40" s="82" t="s">
        <v>135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3">
        <f>BJ15</f>
        <v>336.49205288999997</v>
      </c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4">
        <f>CD15</f>
        <v>298.35791723267977</v>
      </c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21"/>
      <c r="DK40" s="21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G20" sqref="BG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78" t="s">
        <v>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s="6" customFormat="1" ht="41.25" customHeight="1">
      <c r="A10" s="79" t="s">
        <v>101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="3" customFormat="1" ht="16.5"/>
    <row r="12" spans="1:102" s="9" customFormat="1" ht="66" customHeight="1">
      <c r="A12" s="107" t="s">
        <v>38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7" t="s">
        <v>102</v>
      </c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77" t="s">
        <v>103</v>
      </c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</row>
    <row r="13" spans="1:102" s="10" customFormat="1" ht="51.75" customHeight="1">
      <c r="A13" s="80" t="s">
        <v>42</v>
      </c>
      <c r="B13" s="80"/>
      <c r="C13" s="80"/>
      <c r="D13" s="80"/>
      <c r="E13" s="80"/>
      <c r="F13" s="80"/>
      <c r="G13" s="80"/>
      <c r="H13" s="81" t="s">
        <v>104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2"/>
      <c r="AN13" s="139">
        <v>0</v>
      </c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>
        <v>0</v>
      </c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40"/>
    </row>
    <row r="14" spans="1:102" s="10" customFormat="1" ht="129" customHeight="1">
      <c r="A14" s="68" t="s">
        <v>47</v>
      </c>
      <c r="B14" s="68"/>
      <c r="C14" s="68"/>
      <c r="D14" s="68"/>
      <c r="E14" s="68"/>
      <c r="F14" s="68"/>
      <c r="G14" s="68"/>
      <c r="H14" s="69" t="s">
        <v>105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  <c r="AN14" s="137">
        <v>0</v>
      </c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>
        <v>0</v>
      </c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8"/>
    </row>
    <row r="15" spans="1:102" s="10" customFormat="1" ht="65.25" customHeight="1">
      <c r="A15" s="68" t="s">
        <v>62</v>
      </c>
      <c r="B15" s="68"/>
      <c r="C15" s="68"/>
      <c r="D15" s="68"/>
      <c r="E15" s="68"/>
      <c r="F15" s="68"/>
      <c r="G15" s="68"/>
      <c r="H15" s="69" t="s">
        <v>106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137">
        <v>0</v>
      </c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>
        <v>0</v>
      </c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8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7">
      <selection activeCell="BR23" sqref="BR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35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78" t="s">
        <v>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s="6" customFormat="1" ht="59.25" customHeight="1">
      <c r="A10" s="79" t="s">
        <v>37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="3" customFormat="1" ht="16.5"/>
    <row r="12" spans="1:102" s="9" customFormat="1" ht="176.25" customHeight="1">
      <c r="A12" s="107" t="s">
        <v>38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7" t="s">
        <v>39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77" t="s">
        <v>40</v>
      </c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77" t="s">
        <v>41</v>
      </c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</row>
    <row r="13" spans="1:102" s="10" customFormat="1" ht="55.5" customHeight="1">
      <c r="A13" s="99" t="s">
        <v>42</v>
      </c>
      <c r="B13" s="99"/>
      <c r="C13" s="99"/>
      <c r="D13" s="99"/>
      <c r="E13" s="99"/>
      <c r="F13" s="99"/>
      <c r="G13" s="99"/>
      <c r="H13" s="147" t="s">
        <v>43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29"/>
      <c r="AH13" s="143">
        <f>SUM(AH14:BD16)</f>
        <v>0</v>
      </c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>
        <f>SUM(BE14:CA16)</f>
        <v>0</v>
      </c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>
        <f>SUM(CB14:CX16)</f>
        <v>0</v>
      </c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</row>
    <row r="14" spans="1:102" s="10" customFormat="1" ht="23.25" customHeight="1">
      <c r="A14" s="99"/>
      <c r="B14" s="99"/>
      <c r="C14" s="99"/>
      <c r="D14" s="99"/>
      <c r="E14" s="99"/>
      <c r="F14" s="99"/>
      <c r="G14" s="99"/>
      <c r="H14" s="141" t="s">
        <v>44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43">
        <v>0</v>
      </c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>
        <v>0</v>
      </c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>
        <v>0</v>
      </c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4"/>
    </row>
    <row r="15" spans="1:102" s="10" customFormat="1" ht="23.25" customHeight="1">
      <c r="A15" s="99"/>
      <c r="B15" s="99"/>
      <c r="C15" s="99"/>
      <c r="D15" s="99"/>
      <c r="E15" s="99"/>
      <c r="F15" s="99"/>
      <c r="G15" s="99"/>
      <c r="H15" s="141" t="s">
        <v>45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143">
        <v>0</v>
      </c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>
        <v>0</v>
      </c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>
        <v>0</v>
      </c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4"/>
    </row>
    <row r="16" spans="1:102" s="10" customFormat="1" ht="23.25" customHeight="1">
      <c r="A16" s="80"/>
      <c r="B16" s="80"/>
      <c r="C16" s="80"/>
      <c r="D16" s="80"/>
      <c r="E16" s="80"/>
      <c r="F16" s="80"/>
      <c r="G16" s="80"/>
      <c r="H16" s="145" t="s">
        <v>46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6"/>
      <c r="AH16" s="139">
        <v>0</v>
      </c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>
        <v>0</v>
      </c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>
        <v>0</v>
      </c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40"/>
    </row>
    <row r="17" spans="1:102" s="10" customFormat="1" ht="55.5" customHeight="1">
      <c r="A17" s="99" t="s">
        <v>47</v>
      </c>
      <c r="B17" s="99"/>
      <c r="C17" s="99"/>
      <c r="D17" s="99"/>
      <c r="E17" s="99"/>
      <c r="F17" s="99"/>
      <c r="G17" s="99"/>
      <c r="H17" s="147" t="s">
        <v>48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29"/>
      <c r="AH17" s="143">
        <f>SUM(AH18:BD20)</f>
        <v>0</v>
      </c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>
        <f>SUM(BE18:CA20)</f>
        <v>0</v>
      </c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>
        <f>SUM(CB18:CX20)</f>
        <v>0</v>
      </c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</row>
    <row r="18" spans="1:102" s="10" customFormat="1" ht="23.25" customHeight="1">
      <c r="A18" s="99"/>
      <c r="B18" s="99"/>
      <c r="C18" s="99"/>
      <c r="D18" s="99"/>
      <c r="E18" s="99"/>
      <c r="F18" s="99"/>
      <c r="G18" s="99"/>
      <c r="H18" s="141" t="s">
        <v>44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2"/>
      <c r="AH18" s="143">
        <v>0</v>
      </c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>
        <v>0</v>
      </c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>
        <v>0</v>
      </c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4"/>
    </row>
    <row r="19" spans="1:102" s="10" customFormat="1" ht="23.25" customHeight="1">
      <c r="A19" s="99"/>
      <c r="B19" s="99"/>
      <c r="C19" s="99"/>
      <c r="D19" s="99"/>
      <c r="E19" s="99"/>
      <c r="F19" s="99"/>
      <c r="G19" s="99"/>
      <c r="H19" s="141" t="s">
        <v>45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2"/>
      <c r="AH19" s="143">
        <v>0</v>
      </c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>
        <v>0</v>
      </c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>
        <v>0</v>
      </c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4"/>
    </row>
    <row r="20" spans="1:102" s="10" customFormat="1" ht="23.25" customHeight="1">
      <c r="A20" s="80"/>
      <c r="B20" s="80"/>
      <c r="C20" s="80"/>
      <c r="D20" s="80"/>
      <c r="E20" s="80"/>
      <c r="F20" s="80"/>
      <c r="G20" s="80"/>
      <c r="H20" s="145" t="s">
        <v>46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6"/>
      <c r="AH20" s="139">
        <v>0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>
        <v>0</v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>
        <v>0</v>
      </c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40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FF21" sqref="FF2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49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78" t="s">
        <v>50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s="6" customFormat="1" ht="39.75" customHeight="1">
      <c r="A10" s="79" t="s">
        <v>51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ht="18.75" customHeight="1"/>
    <row r="12" spans="1:102" s="11" customFormat="1" ht="27.75" customHeight="1">
      <c r="A12" s="179" t="s">
        <v>52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80"/>
      <c r="V12" s="178" t="s">
        <v>53</v>
      </c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4"/>
      <c r="AW12" s="178" t="s">
        <v>54</v>
      </c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4"/>
      <c r="BX12" s="178" t="s">
        <v>55</v>
      </c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</row>
    <row r="13" spans="1:102" s="11" customFormat="1" ht="35.2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2"/>
      <c r="V13" s="177" t="s">
        <v>44</v>
      </c>
      <c r="W13" s="177"/>
      <c r="X13" s="177"/>
      <c r="Y13" s="177"/>
      <c r="Z13" s="177"/>
      <c r="AA13" s="177"/>
      <c r="AB13" s="177"/>
      <c r="AC13" s="177"/>
      <c r="AD13" s="177"/>
      <c r="AE13" s="177" t="s">
        <v>45</v>
      </c>
      <c r="AF13" s="177"/>
      <c r="AG13" s="177"/>
      <c r="AH13" s="177"/>
      <c r="AI13" s="177"/>
      <c r="AJ13" s="177"/>
      <c r="AK13" s="177"/>
      <c r="AL13" s="177"/>
      <c r="AM13" s="177"/>
      <c r="AN13" s="177" t="s">
        <v>56</v>
      </c>
      <c r="AO13" s="177"/>
      <c r="AP13" s="177"/>
      <c r="AQ13" s="177"/>
      <c r="AR13" s="177"/>
      <c r="AS13" s="177"/>
      <c r="AT13" s="177"/>
      <c r="AU13" s="177"/>
      <c r="AV13" s="177"/>
      <c r="AW13" s="177" t="s">
        <v>44</v>
      </c>
      <c r="AX13" s="177"/>
      <c r="AY13" s="177"/>
      <c r="AZ13" s="177"/>
      <c r="BA13" s="177"/>
      <c r="BB13" s="177"/>
      <c r="BC13" s="177"/>
      <c r="BD13" s="177"/>
      <c r="BE13" s="177"/>
      <c r="BF13" s="177" t="s">
        <v>45</v>
      </c>
      <c r="BG13" s="177"/>
      <c r="BH13" s="177"/>
      <c r="BI13" s="177"/>
      <c r="BJ13" s="177"/>
      <c r="BK13" s="177"/>
      <c r="BL13" s="177"/>
      <c r="BM13" s="177"/>
      <c r="BN13" s="177"/>
      <c r="BO13" s="177" t="s">
        <v>56</v>
      </c>
      <c r="BP13" s="177"/>
      <c r="BQ13" s="177"/>
      <c r="BR13" s="177"/>
      <c r="BS13" s="177"/>
      <c r="BT13" s="177"/>
      <c r="BU13" s="177"/>
      <c r="BV13" s="177"/>
      <c r="BW13" s="177"/>
      <c r="BX13" s="177" t="s">
        <v>44</v>
      </c>
      <c r="BY13" s="177"/>
      <c r="BZ13" s="177"/>
      <c r="CA13" s="177"/>
      <c r="CB13" s="177"/>
      <c r="CC13" s="177"/>
      <c r="CD13" s="177"/>
      <c r="CE13" s="177"/>
      <c r="CF13" s="177"/>
      <c r="CG13" s="177" t="s">
        <v>45</v>
      </c>
      <c r="CH13" s="177"/>
      <c r="CI13" s="177"/>
      <c r="CJ13" s="177"/>
      <c r="CK13" s="177"/>
      <c r="CL13" s="177"/>
      <c r="CM13" s="177"/>
      <c r="CN13" s="177"/>
      <c r="CO13" s="177"/>
      <c r="CP13" s="177" t="s">
        <v>56</v>
      </c>
      <c r="CQ13" s="177"/>
      <c r="CR13" s="177"/>
      <c r="CS13" s="177"/>
      <c r="CT13" s="177"/>
      <c r="CU13" s="177"/>
      <c r="CV13" s="177"/>
      <c r="CW13" s="177"/>
      <c r="CX13" s="178"/>
    </row>
    <row r="14" spans="1:102" s="12" customFormat="1" ht="33" customHeight="1">
      <c r="A14" s="172" t="s">
        <v>42</v>
      </c>
      <c r="B14" s="173"/>
      <c r="C14" s="173"/>
      <c r="D14" s="173"/>
      <c r="E14" s="173"/>
      <c r="F14" s="174"/>
      <c r="G14" s="175" t="s">
        <v>57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65">
        <f>SUM(V15:AD16)</f>
        <v>1</v>
      </c>
      <c r="W14" s="165"/>
      <c r="X14" s="165"/>
      <c r="Y14" s="165"/>
      <c r="Z14" s="165"/>
      <c r="AA14" s="165"/>
      <c r="AB14" s="165"/>
      <c r="AC14" s="165"/>
      <c r="AD14" s="165"/>
      <c r="AE14" s="165">
        <f>SUM(AE15:AM16)</f>
        <v>0</v>
      </c>
      <c r="AF14" s="165"/>
      <c r="AG14" s="165"/>
      <c r="AH14" s="165"/>
      <c r="AI14" s="165"/>
      <c r="AJ14" s="165"/>
      <c r="AK14" s="165"/>
      <c r="AL14" s="165"/>
      <c r="AM14" s="165"/>
      <c r="AN14" s="165">
        <f>SUM(AN15:AV16)</f>
        <v>0</v>
      </c>
      <c r="AO14" s="165"/>
      <c r="AP14" s="165"/>
      <c r="AQ14" s="165"/>
      <c r="AR14" s="165"/>
      <c r="AS14" s="165"/>
      <c r="AT14" s="165"/>
      <c r="AU14" s="165"/>
      <c r="AV14" s="165"/>
      <c r="AW14" s="165">
        <f>SUM(AW15:BE16)</f>
        <v>898.1</v>
      </c>
      <c r="AX14" s="165"/>
      <c r="AY14" s="165"/>
      <c r="AZ14" s="165"/>
      <c r="BA14" s="165"/>
      <c r="BB14" s="165"/>
      <c r="BC14" s="165"/>
      <c r="BD14" s="165"/>
      <c r="BE14" s="165"/>
      <c r="BF14" s="165">
        <f>SUM(BF15:BN16)</f>
        <v>0</v>
      </c>
      <c r="BG14" s="165"/>
      <c r="BH14" s="165"/>
      <c r="BI14" s="165"/>
      <c r="BJ14" s="165"/>
      <c r="BK14" s="165"/>
      <c r="BL14" s="165"/>
      <c r="BM14" s="165"/>
      <c r="BN14" s="165"/>
      <c r="BO14" s="165">
        <f>SUM(BO15:BW16)</f>
        <v>0</v>
      </c>
      <c r="BP14" s="165"/>
      <c r="BQ14" s="165"/>
      <c r="BR14" s="165"/>
      <c r="BS14" s="165"/>
      <c r="BT14" s="165"/>
      <c r="BU14" s="165"/>
      <c r="BV14" s="165"/>
      <c r="BW14" s="165"/>
      <c r="BX14" s="165">
        <f>SUM(BX15:CF16)</f>
        <v>80.31708</v>
      </c>
      <c r="BY14" s="165"/>
      <c r="BZ14" s="165"/>
      <c r="CA14" s="165"/>
      <c r="CB14" s="165"/>
      <c r="CC14" s="165"/>
      <c r="CD14" s="165"/>
      <c r="CE14" s="165"/>
      <c r="CF14" s="165"/>
      <c r="CG14" s="165">
        <f>SUM(CG15:CO16)</f>
        <v>0</v>
      </c>
      <c r="CH14" s="165"/>
      <c r="CI14" s="165"/>
      <c r="CJ14" s="165"/>
      <c r="CK14" s="165"/>
      <c r="CL14" s="165"/>
      <c r="CM14" s="165"/>
      <c r="CN14" s="165"/>
      <c r="CO14" s="165"/>
      <c r="CP14" s="165">
        <f>SUM(CP15:CX16)</f>
        <v>0</v>
      </c>
      <c r="CQ14" s="165"/>
      <c r="CR14" s="165"/>
      <c r="CS14" s="165"/>
      <c r="CT14" s="165"/>
      <c r="CU14" s="165"/>
      <c r="CV14" s="165"/>
      <c r="CW14" s="165"/>
      <c r="CX14" s="165"/>
    </row>
    <row r="15" spans="1:102" s="12" customFormat="1" ht="19.5" customHeight="1">
      <c r="A15" s="167"/>
      <c r="B15" s="168"/>
      <c r="C15" s="168"/>
      <c r="D15" s="168"/>
      <c r="E15" s="168"/>
      <c r="F15" s="169"/>
      <c r="G15" s="170" t="s">
        <v>58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63">
        <v>1</v>
      </c>
      <c r="W15" s="163"/>
      <c r="X15" s="163"/>
      <c r="Y15" s="163"/>
      <c r="Z15" s="163"/>
      <c r="AA15" s="163"/>
      <c r="AB15" s="163"/>
      <c r="AC15" s="163"/>
      <c r="AD15" s="163"/>
      <c r="AE15" s="163">
        <v>0</v>
      </c>
      <c r="AF15" s="163"/>
      <c r="AG15" s="163"/>
      <c r="AH15" s="163"/>
      <c r="AI15" s="163"/>
      <c r="AJ15" s="163"/>
      <c r="AK15" s="163"/>
      <c r="AL15" s="163"/>
      <c r="AM15" s="163"/>
      <c r="AN15" s="163">
        <v>0</v>
      </c>
      <c r="AO15" s="163"/>
      <c r="AP15" s="163"/>
      <c r="AQ15" s="163"/>
      <c r="AR15" s="163"/>
      <c r="AS15" s="163"/>
      <c r="AT15" s="163"/>
      <c r="AU15" s="163"/>
      <c r="AV15" s="163"/>
      <c r="AW15" s="163">
        <v>898.1</v>
      </c>
      <c r="AX15" s="163"/>
      <c r="AY15" s="163"/>
      <c r="AZ15" s="163"/>
      <c r="BA15" s="163"/>
      <c r="BB15" s="163"/>
      <c r="BC15" s="163"/>
      <c r="BD15" s="163"/>
      <c r="BE15" s="163"/>
      <c r="BF15" s="163">
        <v>0</v>
      </c>
      <c r="BG15" s="163"/>
      <c r="BH15" s="163"/>
      <c r="BI15" s="163"/>
      <c r="BJ15" s="163"/>
      <c r="BK15" s="163"/>
      <c r="BL15" s="163"/>
      <c r="BM15" s="163"/>
      <c r="BN15" s="163"/>
      <c r="BO15" s="163">
        <v>0</v>
      </c>
      <c r="BP15" s="163"/>
      <c r="BQ15" s="163"/>
      <c r="BR15" s="163"/>
      <c r="BS15" s="163"/>
      <c r="BT15" s="163"/>
      <c r="BU15" s="163"/>
      <c r="BV15" s="163"/>
      <c r="BW15" s="163"/>
      <c r="BX15" s="163">
        <v>80.31708</v>
      </c>
      <c r="BY15" s="163"/>
      <c r="BZ15" s="163"/>
      <c r="CA15" s="163"/>
      <c r="CB15" s="163"/>
      <c r="CC15" s="163"/>
      <c r="CD15" s="163"/>
      <c r="CE15" s="163"/>
      <c r="CF15" s="163"/>
      <c r="CG15" s="163">
        <v>0</v>
      </c>
      <c r="CH15" s="163"/>
      <c r="CI15" s="163"/>
      <c r="CJ15" s="163"/>
      <c r="CK15" s="163"/>
      <c r="CL15" s="163"/>
      <c r="CM15" s="163"/>
      <c r="CN15" s="163"/>
      <c r="CO15" s="163"/>
      <c r="CP15" s="163">
        <v>0</v>
      </c>
      <c r="CQ15" s="163"/>
      <c r="CR15" s="163"/>
      <c r="CS15" s="163"/>
      <c r="CT15" s="163"/>
      <c r="CU15" s="163"/>
      <c r="CV15" s="163"/>
      <c r="CW15" s="163"/>
      <c r="CX15" s="164"/>
    </row>
    <row r="16" spans="1:102" s="12" customFormat="1" ht="33" customHeight="1">
      <c r="A16" s="158"/>
      <c r="B16" s="159"/>
      <c r="C16" s="159"/>
      <c r="D16" s="159"/>
      <c r="E16" s="159"/>
      <c r="F16" s="160"/>
      <c r="G16" s="161" t="s">
        <v>59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51">
        <v>0</v>
      </c>
      <c r="W16" s="151"/>
      <c r="X16" s="151"/>
      <c r="Y16" s="151"/>
      <c r="Z16" s="151"/>
      <c r="AA16" s="151"/>
      <c r="AB16" s="151"/>
      <c r="AC16" s="151"/>
      <c r="AD16" s="151"/>
      <c r="AE16" s="151">
        <v>0</v>
      </c>
      <c r="AF16" s="151"/>
      <c r="AG16" s="151"/>
      <c r="AH16" s="151"/>
      <c r="AI16" s="151"/>
      <c r="AJ16" s="151"/>
      <c r="AK16" s="151"/>
      <c r="AL16" s="151"/>
      <c r="AM16" s="151"/>
      <c r="AN16" s="151">
        <v>0</v>
      </c>
      <c r="AO16" s="151"/>
      <c r="AP16" s="151"/>
      <c r="AQ16" s="151"/>
      <c r="AR16" s="151"/>
      <c r="AS16" s="151"/>
      <c r="AT16" s="151"/>
      <c r="AU16" s="151"/>
      <c r="AV16" s="151"/>
      <c r="AW16" s="151">
        <v>0</v>
      </c>
      <c r="AX16" s="151"/>
      <c r="AY16" s="151"/>
      <c r="AZ16" s="151"/>
      <c r="BA16" s="151"/>
      <c r="BB16" s="151"/>
      <c r="BC16" s="151"/>
      <c r="BD16" s="151"/>
      <c r="BE16" s="151"/>
      <c r="BF16" s="151">
        <v>0</v>
      </c>
      <c r="BG16" s="151"/>
      <c r="BH16" s="151"/>
      <c r="BI16" s="151"/>
      <c r="BJ16" s="151"/>
      <c r="BK16" s="151"/>
      <c r="BL16" s="151"/>
      <c r="BM16" s="151"/>
      <c r="BN16" s="151"/>
      <c r="BO16" s="151">
        <v>0</v>
      </c>
      <c r="BP16" s="151"/>
      <c r="BQ16" s="151"/>
      <c r="BR16" s="151"/>
      <c r="BS16" s="151"/>
      <c r="BT16" s="151"/>
      <c r="BU16" s="151"/>
      <c r="BV16" s="151"/>
      <c r="BW16" s="151"/>
      <c r="BX16" s="151">
        <v>0</v>
      </c>
      <c r="BY16" s="151"/>
      <c r="BZ16" s="151"/>
      <c r="CA16" s="151"/>
      <c r="CB16" s="151"/>
      <c r="CC16" s="151"/>
      <c r="CD16" s="151"/>
      <c r="CE16" s="151"/>
      <c r="CF16" s="151"/>
      <c r="CG16" s="151">
        <v>0</v>
      </c>
      <c r="CH16" s="151"/>
      <c r="CI16" s="151"/>
      <c r="CJ16" s="151"/>
      <c r="CK16" s="151"/>
      <c r="CL16" s="151"/>
      <c r="CM16" s="151"/>
      <c r="CN16" s="151"/>
      <c r="CO16" s="151"/>
      <c r="CP16" s="151">
        <v>0</v>
      </c>
      <c r="CQ16" s="151"/>
      <c r="CR16" s="151"/>
      <c r="CS16" s="151"/>
      <c r="CT16" s="151"/>
      <c r="CU16" s="151"/>
      <c r="CV16" s="151"/>
      <c r="CW16" s="151"/>
      <c r="CX16" s="152"/>
    </row>
    <row r="17" spans="1:102" s="12" customFormat="1" ht="33" customHeight="1">
      <c r="A17" s="172" t="s">
        <v>47</v>
      </c>
      <c r="B17" s="173"/>
      <c r="C17" s="173"/>
      <c r="D17" s="173"/>
      <c r="E17" s="173"/>
      <c r="F17" s="174"/>
      <c r="G17" s="175" t="s">
        <v>60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65">
        <f>SUM(V18:AD19)</f>
        <v>3</v>
      </c>
      <c r="W17" s="165"/>
      <c r="X17" s="165"/>
      <c r="Y17" s="165"/>
      <c r="Z17" s="165"/>
      <c r="AA17" s="165"/>
      <c r="AB17" s="165"/>
      <c r="AC17" s="165"/>
      <c r="AD17" s="165"/>
      <c r="AE17" s="165">
        <f>SUM(AE18:AM19)</f>
        <v>0</v>
      </c>
      <c r="AF17" s="165"/>
      <c r="AG17" s="165"/>
      <c r="AH17" s="165"/>
      <c r="AI17" s="165"/>
      <c r="AJ17" s="165"/>
      <c r="AK17" s="165"/>
      <c r="AL17" s="165"/>
      <c r="AM17" s="165"/>
      <c r="AN17" s="165">
        <f>SUM(AN18:AV19)</f>
        <v>0</v>
      </c>
      <c r="AO17" s="165"/>
      <c r="AP17" s="165"/>
      <c r="AQ17" s="165"/>
      <c r="AR17" s="165"/>
      <c r="AS17" s="165"/>
      <c r="AT17" s="165"/>
      <c r="AU17" s="165"/>
      <c r="AV17" s="165"/>
      <c r="AW17" s="165">
        <f>SUM(AW18:BE19)</f>
        <v>180</v>
      </c>
      <c r="AX17" s="165"/>
      <c r="AY17" s="165"/>
      <c r="AZ17" s="165"/>
      <c r="BA17" s="165"/>
      <c r="BB17" s="165"/>
      <c r="BC17" s="165"/>
      <c r="BD17" s="165"/>
      <c r="BE17" s="165"/>
      <c r="BF17" s="165">
        <f>SUM(BF18:BN19)</f>
        <v>0</v>
      </c>
      <c r="BG17" s="165"/>
      <c r="BH17" s="165"/>
      <c r="BI17" s="165"/>
      <c r="BJ17" s="165"/>
      <c r="BK17" s="165"/>
      <c r="BL17" s="165"/>
      <c r="BM17" s="165"/>
      <c r="BN17" s="165"/>
      <c r="BO17" s="165">
        <f>SUM(BO18:BW19)</f>
        <v>0</v>
      </c>
      <c r="BP17" s="165"/>
      <c r="BQ17" s="165"/>
      <c r="BR17" s="165"/>
      <c r="BS17" s="165"/>
      <c r="BT17" s="165"/>
      <c r="BU17" s="165"/>
      <c r="BV17" s="165"/>
      <c r="BW17" s="165"/>
      <c r="BX17" s="165">
        <f>SUM(BX18:CF19)</f>
        <v>16.0974</v>
      </c>
      <c r="BY17" s="165"/>
      <c r="BZ17" s="165"/>
      <c r="CA17" s="165"/>
      <c r="CB17" s="165"/>
      <c r="CC17" s="165"/>
      <c r="CD17" s="165"/>
      <c r="CE17" s="165"/>
      <c r="CF17" s="165"/>
      <c r="CG17" s="165">
        <f>SUM(CG18:CO19)</f>
        <v>0</v>
      </c>
      <c r="CH17" s="165"/>
      <c r="CI17" s="165"/>
      <c r="CJ17" s="165"/>
      <c r="CK17" s="165"/>
      <c r="CL17" s="165"/>
      <c r="CM17" s="165"/>
      <c r="CN17" s="165"/>
      <c r="CO17" s="165"/>
      <c r="CP17" s="165">
        <f>SUM(CP18:CX19)</f>
        <v>0</v>
      </c>
      <c r="CQ17" s="165"/>
      <c r="CR17" s="165"/>
      <c r="CS17" s="165"/>
      <c r="CT17" s="165"/>
      <c r="CU17" s="165"/>
      <c r="CV17" s="165"/>
      <c r="CW17" s="165"/>
      <c r="CX17" s="165"/>
    </row>
    <row r="18" spans="1:102" s="12" customFormat="1" ht="19.5" customHeight="1">
      <c r="A18" s="167"/>
      <c r="B18" s="168"/>
      <c r="C18" s="168"/>
      <c r="D18" s="168"/>
      <c r="E18" s="168"/>
      <c r="F18" s="169"/>
      <c r="G18" s="170" t="s">
        <v>58</v>
      </c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63">
        <v>3</v>
      </c>
      <c r="W18" s="163"/>
      <c r="X18" s="163"/>
      <c r="Y18" s="163"/>
      <c r="Z18" s="163"/>
      <c r="AA18" s="163"/>
      <c r="AB18" s="163"/>
      <c r="AC18" s="163"/>
      <c r="AD18" s="163"/>
      <c r="AE18" s="163">
        <v>0</v>
      </c>
      <c r="AF18" s="163"/>
      <c r="AG18" s="163"/>
      <c r="AH18" s="163"/>
      <c r="AI18" s="163"/>
      <c r="AJ18" s="163"/>
      <c r="AK18" s="163"/>
      <c r="AL18" s="163"/>
      <c r="AM18" s="163"/>
      <c r="AN18" s="163">
        <v>0</v>
      </c>
      <c r="AO18" s="163"/>
      <c r="AP18" s="163"/>
      <c r="AQ18" s="163"/>
      <c r="AR18" s="163"/>
      <c r="AS18" s="163"/>
      <c r="AT18" s="163"/>
      <c r="AU18" s="163"/>
      <c r="AV18" s="163"/>
      <c r="AW18" s="163">
        <v>180</v>
      </c>
      <c r="AX18" s="163"/>
      <c r="AY18" s="163"/>
      <c r="AZ18" s="163"/>
      <c r="BA18" s="163"/>
      <c r="BB18" s="163"/>
      <c r="BC18" s="163"/>
      <c r="BD18" s="163"/>
      <c r="BE18" s="163"/>
      <c r="BF18" s="163">
        <v>0</v>
      </c>
      <c r="BG18" s="163"/>
      <c r="BH18" s="163"/>
      <c r="BI18" s="163"/>
      <c r="BJ18" s="163"/>
      <c r="BK18" s="163"/>
      <c r="BL18" s="163"/>
      <c r="BM18" s="163"/>
      <c r="BN18" s="163"/>
      <c r="BO18" s="163">
        <v>0</v>
      </c>
      <c r="BP18" s="163"/>
      <c r="BQ18" s="163"/>
      <c r="BR18" s="163"/>
      <c r="BS18" s="163"/>
      <c r="BT18" s="163"/>
      <c r="BU18" s="163"/>
      <c r="BV18" s="163"/>
      <c r="BW18" s="163"/>
      <c r="BX18" s="163">
        <v>16.0974</v>
      </c>
      <c r="BY18" s="163"/>
      <c r="BZ18" s="163"/>
      <c r="CA18" s="163"/>
      <c r="CB18" s="163"/>
      <c r="CC18" s="163"/>
      <c r="CD18" s="163"/>
      <c r="CE18" s="163"/>
      <c r="CF18" s="163"/>
      <c r="CG18" s="163">
        <v>0</v>
      </c>
      <c r="CH18" s="163"/>
      <c r="CI18" s="163"/>
      <c r="CJ18" s="163"/>
      <c r="CK18" s="163"/>
      <c r="CL18" s="163"/>
      <c r="CM18" s="163"/>
      <c r="CN18" s="163"/>
      <c r="CO18" s="163"/>
      <c r="CP18" s="163">
        <v>0</v>
      </c>
      <c r="CQ18" s="163"/>
      <c r="CR18" s="163"/>
      <c r="CS18" s="163"/>
      <c r="CT18" s="163"/>
      <c r="CU18" s="163"/>
      <c r="CV18" s="163"/>
      <c r="CW18" s="163"/>
      <c r="CX18" s="164"/>
    </row>
    <row r="19" spans="1:102" s="12" customFormat="1" ht="33" customHeight="1">
      <c r="A19" s="158"/>
      <c r="B19" s="159"/>
      <c r="C19" s="159"/>
      <c r="D19" s="159"/>
      <c r="E19" s="159"/>
      <c r="F19" s="160"/>
      <c r="G19" s="161" t="s">
        <v>61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51">
        <v>0</v>
      </c>
      <c r="W19" s="151"/>
      <c r="X19" s="151"/>
      <c r="Y19" s="151"/>
      <c r="Z19" s="151"/>
      <c r="AA19" s="151"/>
      <c r="AB19" s="151"/>
      <c r="AC19" s="151"/>
      <c r="AD19" s="151"/>
      <c r="AE19" s="151">
        <v>0</v>
      </c>
      <c r="AF19" s="151"/>
      <c r="AG19" s="151"/>
      <c r="AH19" s="151"/>
      <c r="AI19" s="151"/>
      <c r="AJ19" s="151"/>
      <c r="AK19" s="151"/>
      <c r="AL19" s="151"/>
      <c r="AM19" s="151"/>
      <c r="AN19" s="151">
        <v>0</v>
      </c>
      <c r="AO19" s="151"/>
      <c r="AP19" s="151"/>
      <c r="AQ19" s="151"/>
      <c r="AR19" s="151"/>
      <c r="AS19" s="151"/>
      <c r="AT19" s="151"/>
      <c r="AU19" s="151"/>
      <c r="AV19" s="151"/>
      <c r="AW19" s="151">
        <v>0</v>
      </c>
      <c r="AX19" s="151"/>
      <c r="AY19" s="151"/>
      <c r="AZ19" s="151"/>
      <c r="BA19" s="151"/>
      <c r="BB19" s="151"/>
      <c r="BC19" s="151"/>
      <c r="BD19" s="151"/>
      <c r="BE19" s="151"/>
      <c r="BF19" s="151">
        <v>0</v>
      </c>
      <c r="BG19" s="151"/>
      <c r="BH19" s="151"/>
      <c r="BI19" s="151"/>
      <c r="BJ19" s="151"/>
      <c r="BK19" s="151"/>
      <c r="BL19" s="151"/>
      <c r="BM19" s="151"/>
      <c r="BN19" s="151"/>
      <c r="BO19" s="151">
        <v>0</v>
      </c>
      <c r="BP19" s="151"/>
      <c r="BQ19" s="151"/>
      <c r="BR19" s="151"/>
      <c r="BS19" s="151"/>
      <c r="BT19" s="151"/>
      <c r="BU19" s="151"/>
      <c r="BV19" s="151"/>
      <c r="BW19" s="151"/>
      <c r="BX19" s="151">
        <v>0</v>
      </c>
      <c r="BY19" s="151"/>
      <c r="BZ19" s="151"/>
      <c r="CA19" s="151"/>
      <c r="CB19" s="151"/>
      <c r="CC19" s="151"/>
      <c r="CD19" s="151"/>
      <c r="CE19" s="151"/>
      <c r="CF19" s="151"/>
      <c r="CG19" s="151">
        <v>0</v>
      </c>
      <c r="CH19" s="151"/>
      <c r="CI19" s="151"/>
      <c r="CJ19" s="151"/>
      <c r="CK19" s="151"/>
      <c r="CL19" s="151"/>
      <c r="CM19" s="151"/>
      <c r="CN19" s="151"/>
      <c r="CO19" s="151"/>
      <c r="CP19" s="151">
        <v>0</v>
      </c>
      <c r="CQ19" s="151"/>
      <c r="CR19" s="151"/>
      <c r="CS19" s="151"/>
      <c r="CT19" s="151"/>
      <c r="CU19" s="151"/>
      <c r="CV19" s="151"/>
      <c r="CW19" s="151"/>
      <c r="CX19" s="152"/>
    </row>
    <row r="20" spans="1:102" s="12" customFormat="1" ht="45" customHeight="1">
      <c r="A20" s="172" t="s">
        <v>62</v>
      </c>
      <c r="B20" s="173"/>
      <c r="C20" s="173"/>
      <c r="D20" s="173"/>
      <c r="E20" s="173"/>
      <c r="F20" s="174"/>
      <c r="G20" s="175" t="s">
        <v>63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65">
        <f>SUM(V21:AD22)</f>
        <v>0</v>
      </c>
      <c r="W20" s="165"/>
      <c r="X20" s="165"/>
      <c r="Y20" s="165"/>
      <c r="Z20" s="165"/>
      <c r="AA20" s="165"/>
      <c r="AB20" s="165"/>
      <c r="AC20" s="165"/>
      <c r="AD20" s="165"/>
      <c r="AE20" s="165">
        <f>SUM(AE21:AM22)</f>
        <v>0</v>
      </c>
      <c r="AF20" s="165"/>
      <c r="AG20" s="165"/>
      <c r="AH20" s="165"/>
      <c r="AI20" s="165"/>
      <c r="AJ20" s="165"/>
      <c r="AK20" s="165"/>
      <c r="AL20" s="165"/>
      <c r="AM20" s="165"/>
      <c r="AN20" s="165">
        <f>SUM(AN21:AV22)</f>
        <v>0</v>
      </c>
      <c r="AO20" s="165"/>
      <c r="AP20" s="165"/>
      <c r="AQ20" s="165"/>
      <c r="AR20" s="165"/>
      <c r="AS20" s="165"/>
      <c r="AT20" s="165"/>
      <c r="AU20" s="165"/>
      <c r="AV20" s="165"/>
      <c r="AW20" s="165">
        <f>SUM(AW21:BE22)</f>
        <v>0</v>
      </c>
      <c r="AX20" s="165"/>
      <c r="AY20" s="165"/>
      <c r="AZ20" s="165"/>
      <c r="BA20" s="165"/>
      <c r="BB20" s="165"/>
      <c r="BC20" s="165"/>
      <c r="BD20" s="165"/>
      <c r="BE20" s="165"/>
      <c r="BF20" s="165">
        <f>SUM(BF21:BN22)</f>
        <v>0</v>
      </c>
      <c r="BG20" s="165"/>
      <c r="BH20" s="165"/>
      <c r="BI20" s="165"/>
      <c r="BJ20" s="165"/>
      <c r="BK20" s="165"/>
      <c r="BL20" s="165"/>
      <c r="BM20" s="165"/>
      <c r="BN20" s="165"/>
      <c r="BO20" s="165">
        <f>SUM(BO21:BW22)</f>
        <v>0</v>
      </c>
      <c r="BP20" s="165"/>
      <c r="BQ20" s="165"/>
      <c r="BR20" s="165"/>
      <c r="BS20" s="165"/>
      <c r="BT20" s="165"/>
      <c r="BU20" s="165"/>
      <c r="BV20" s="165"/>
      <c r="BW20" s="165"/>
      <c r="BX20" s="165">
        <f>SUM(BX21:CF22)</f>
        <v>0</v>
      </c>
      <c r="BY20" s="165"/>
      <c r="BZ20" s="165"/>
      <c r="CA20" s="165"/>
      <c r="CB20" s="165"/>
      <c r="CC20" s="165"/>
      <c r="CD20" s="165"/>
      <c r="CE20" s="165"/>
      <c r="CF20" s="165"/>
      <c r="CG20" s="165">
        <f>SUM(CG21:CO22)</f>
        <v>0</v>
      </c>
      <c r="CH20" s="165"/>
      <c r="CI20" s="165"/>
      <c r="CJ20" s="165"/>
      <c r="CK20" s="165"/>
      <c r="CL20" s="165"/>
      <c r="CM20" s="165"/>
      <c r="CN20" s="165"/>
      <c r="CO20" s="165"/>
      <c r="CP20" s="165">
        <f>SUM(CP21:CX22)</f>
        <v>0</v>
      </c>
      <c r="CQ20" s="165"/>
      <c r="CR20" s="165"/>
      <c r="CS20" s="165"/>
      <c r="CT20" s="165"/>
      <c r="CU20" s="165"/>
      <c r="CV20" s="165"/>
      <c r="CW20" s="165"/>
      <c r="CX20" s="165"/>
    </row>
    <row r="21" spans="1:102" s="12" customFormat="1" ht="19.5" customHeight="1">
      <c r="A21" s="167"/>
      <c r="B21" s="168"/>
      <c r="C21" s="168"/>
      <c r="D21" s="168"/>
      <c r="E21" s="168"/>
      <c r="F21" s="169"/>
      <c r="G21" s="170" t="s">
        <v>58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3">
        <v>0</v>
      </c>
      <c r="W21" s="163"/>
      <c r="X21" s="163"/>
      <c r="Y21" s="163"/>
      <c r="Z21" s="163"/>
      <c r="AA21" s="163"/>
      <c r="AB21" s="163"/>
      <c r="AC21" s="163"/>
      <c r="AD21" s="163"/>
      <c r="AE21" s="163">
        <v>0</v>
      </c>
      <c r="AF21" s="163"/>
      <c r="AG21" s="163"/>
      <c r="AH21" s="163"/>
      <c r="AI21" s="163"/>
      <c r="AJ21" s="163"/>
      <c r="AK21" s="163"/>
      <c r="AL21" s="163"/>
      <c r="AM21" s="163"/>
      <c r="AN21" s="163">
        <v>0</v>
      </c>
      <c r="AO21" s="163"/>
      <c r="AP21" s="163"/>
      <c r="AQ21" s="163"/>
      <c r="AR21" s="163"/>
      <c r="AS21" s="163"/>
      <c r="AT21" s="163"/>
      <c r="AU21" s="163"/>
      <c r="AV21" s="163"/>
      <c r="AW21" s="163">
        <v>0</v>
      </c>
      <c r="AX21" s="163"/>
      <c r="AY21" s="163"/>
      <c r="AZ21" s="163"/>
      <c r="BA21" s="163"/>
      <c r="BB21" s="163"/>
      <c r="BC21" s="163"/>
      <c r="BD21" s="163"/>
      <c r="BE21" s="163"/>
      <c r="BF21" s="163">
        <v>0</v>
      </c>
      <c r="BG21" s="163"/>
      <c r="BH21" s="163"/>
      <c r="BI21" s="163"/>
      <c r="BJ21" s="163"/>
      <c r="BK21" s="163"/>
      <c r="BL21" s="163"/>
      <c r="BM21" s="163"/>
      <c r="BN21" s="163"/>
      <c r="BO21" s="163">
        <v>0</v>
      </c>
      <c r="BP21" s="163"/>
      <c r="BQ21" s="163"/>
      <c r="BR21" s="163"/>
      <c r="BS21" s="163"/>
      <c r="BT21" s="163"/>
      <c r="BU21" s="163"/>
      <c r="BV21" s="163"/>
      <c r="BW21" s="163"/>
      <c r="BX21" s="163">
        <v>0</v>
      </c>
      <c r="BY21" s="163"/>
      <c r="BZ21" s="163"/>
      <c r="CA21" s="163"/>
      <c r="CB21" s="163"/>
      <c r="CC21" s="163"/>
      <c r="CD21" s="163"/>
      <c r="CE21" s="163"/>
      <c r="CF21" s="163"/>
      <c r="CG21" s="163">
        <v>0</v>
      </c>
      <c r="CH21" s="163"/>
      <c r="CI21" s="163"/>
      <c r="CJ21" s="163"/>
      <c r="CK21" s="163"/>
      <c r="CL21" s="163"/>
      <c r="CM21" s="163"/>
      <c r="CN21" s="163"/>
      <c r="CO21" s="163"/>
      <c r="CP21" s="163">
        <v>0</v>
      </c>
      <c r="CQ21" s="163"/>
      <c r="CR21" s="163"/>
      <c r="CS21" s="163"/>
      <c r="CT21" s="163"/>
      <c r="CU21" s="163"/>
      <c r="CV21" s="163"/>
      <c r="CW21" s="163"/>
      <c r="CX21" s="164"/>
    </row>
    <row r="22" spans="1:102" s="12" customFormat="1" ht="45" customHeight="1">
      <c r="A22" s="158"/>
      <c r="B22" s="159"/>
      <c r="C22" s="159"/>
      <c r="D22" s="159"/>
      <c r="E22" s="159"/>
      <c r="F22" s="160"/>
      <c r="G22" s="161" t="s">
        <v>64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51">
        <v>0</v>
      </c>
      <c r="W22" s="151"/>
      <c r="X22" s="151"/>
      <c r="Y22" s="151"/>
      <c r="Z22" s="151"/>
      <c r="AA22" s="151"/>
      <c r="AB22" s="151"/>
      <c r="AC22" s="151"/>
      <c r="AD22" s="151"/>
      <c r="AE22" s="151">
        <v>0</v>
      </c>
      <c r="AF22" s="151"/>
      <c r="AG22" s="151"/>
      <c r="AH22" s="151"/>
      <c r="AI22" s="151"/>
      <c r="AJ22" s="151"/>
      <c r="AK22" s="151"/>
      <c r="AL22" s="151"/>
      <c r="AM22" s="151"/>
      <c r="AN22" s="151">
        <v>0</v>
      </c>
      <c r="AO22" s="151"/>
      <c r="AP22" s="151"/>
      <c r="AQ22" s="151"/>
      <c r="AR22" s="151"/>
      <c r="AS22" s="151"/>
      <c r="AT22" s="151"/>
      <c r="AU22" s="151"/>
      <c r="AV22" s="151"/>
      <c r="AW22" s="151">
        <v>0</v>
      </c>
      <c r="AX22" s="151"/>
      <c r="AY22" s="151"/>
      <c r="AZ22" s="151"/>
      <c r="BA22" s="151"/>
      <c r="BB22" s="151"/>
      <c r="BC22" s="151"/>
      <c r="BD22" s="151"/>
      <c r="BE22" s="151"/>
      <c r="BF22" s="151">
        <v>0</v>
      </c>
      <c r="BG22" s="151"/>
      <c r="BH22" s="151"/>
      <c r="BI22" s="151"/>
      <c r="BJ22" s="151"/>
      <c r="BK22" s="151"/>
      <c r="BL22" s="151"/>
      <c r="BM22" s="151"/>
      <c r="BN22" s="151"/>
      <c r="BO22" s="151">
        <v>0</v>
      </c>
      <c r="BP22" s="151"/>
      <c r="BQ22" s="151"/>
      <c r="BR22" s="151"/>
      <c r="BS22" s="151"/>
      <c r="BT22" s="151"/>
      <c r="BU22" s="151"/>
      <c r="BV22" s="151"/>
      <c r="BW22" s="151"/>
      <c r="BX22" s="151">
        <v>0</v>
      </c>
      <c r="BY22" s="151"/>
      <c r="BZ22" s="151"/>
      <c r="CA22" s="151"/>
      <c r="CB22" s="151"/>
      <c r="CC22" s="151"/>
      <c r="CD22" s="151"/>
      <c r="CE22" s="151"/>
      <c r="CF22" s="151"/>
      <c r="CG22" s="151">
        <v>0</v>
      </c>
      <c r="CH22" s="151"/>
      <c r="CI22" s="151"/>
      <c r="CJ22" s="151"/>
      <c r="CK22" s="151"/>
      <c r="CL22" s="151"/>
      <c r="CM22" s="151"/>
      <c r="CN22" s="151"/>
      <c r="CO22" s="151"/>
      <c r="CP22" s="151">
        <v>0</v>
      </c>
      <c r="CQ22" s="151"/>
      <c r="CR22" s="151"/>
      <c r="CS22" s="151"/>
      <c r="CT22" s="151"/>
      <c r="CU22" s="151"/>
      <c r="CV22" s="151"/>
      <c r="CW22" s="151"/>
      <c r="CX22" s="152"/>
    </row>
    <row r="23" spans="1:102" s="12" customFormat="1" ht="45" customHeight="1">
      <c r="A23" s="172" t="s">
        <v>65</v>
      </c>
      <c r="B23" s="173"/>
      <c r="C23" s="173"/>
      <c r="D23" s="173"/>
      <c r="E23" s="173"/>
      <c r="F23" s="174"/>
      <c r="G23" s="175" t="s">
        <v>66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65">
        <f>SUM(V24:AD25)</f>
        <v>0</v>
      </c>
      <c r="W23" s="165"/>
      <c r="X23" s="165"/>
      <c r="Y23" s="165"/>
      <c r="Z23" s="165"/>
      <c r="AA23" s="165"/>
      <c r="AB23" s="165"/>
      <c r="AC23" s="165"/>
      <c r="AD23" s="165"/>
      <c r="AE23" s="165">
        <f>SUM(AE24:AM25)</f>
        <v>0</v>
      </c>
      <c r="AF23" s="165"/>
      <c r="AG23" s="165"/>
      <c r="AH23" s="165"/>
      <c r="AI23" s="165"/>
      <c r="AJ23" s="165"/>
      <c r="AK23" s="165"/>
      <c r="AL23" s="165"/>
      <c r="AM23" s="165"/>
      <c r="AN23" s="165">
        <f>SUM(AN24:AV25)</f>
        <v>0</v>
      </c>
      <c r="AO23" s="165"/>
      <c r="AP23" s="165"/>
      <c r="AQ23" s="165"/>
      <c r="AR23" s="165"/>
      <c r="AS23" s="165"/>
      <c r="AT23" s="165"/>
      <c r="AU23" s="165"/>
      <c r="AV23" s="165"/>
      <c r="AW23" s="165">
        <f>SUM(AW24:BE25)</f>
        <v>0</v>
      </c>
      <c r="AX23" s="165"/>
      <c r="AY23" s="165"/>
      <c r="AZ23" s="165"/>
      <c r="BA23" s="165"/>
      <c r="BB23" s="165"/>
      <c r="BC23" s="165"/>
      <c r="BD23" s="165"/>
      <c r="BE23" s="165"/>
      <c r="BF23" s="165">
        <f>SUM(BF24:BN25)</f>
        <v>0</v>
      </c>
      <c r="BG23" s="165"/>
      <c r="BH23" s="165"/>
      <c r="BI23" s="165"/>
      <c r="BJ23" s="165"/>
      <c r="BK23" s="165"/>
      <c r="BL23" s="165"/>
      <c r="BM23" s="165"/>
      <c r="BN23" s="165"/>
      <c r="BO23" s="165">
        <f>SUM(BO24:BW25)</f>
        <v>0</v>
      </c>
      <c r="BP23" s="165"/>
      <c r="BQ23" s="165"/>
      <c r="BR23" s="165"/>
      <c r="BS23" s="165"/>
      <c r="BT23" s="165"/>
      <c r="BU23" s="165"/>
      <c r="BV23" s="165"/>
      <c r="BW23" s="165"/>
      <c r="BX23" s="165">
        <f>SUM(BX24:CF25)</f>
        <v>0</v>
      </c>
      <c r="BY23" s="165"/>
      <c r="BZ23" s="165"/>
      <c r="CA23" s="165"/>
      <c r="CB23" s="165"/>
      <c r="CC23" s="165"/>
      <c r="CD23" s="165"/>
      <c r="CE23" s="165"/>
      <c r="CF23" s="165"/>
      <c r="CG23" s="165">
        <f>SUM(CG24:CO25)</f>
        <v>0</v>
      </c>
      <c r="CH23" s="165"/>
      <c r="CI23" s="165"/>
      <c r="CJ23" s="165"/>
      <c r="CK23" s="165"/>
      <c r="CL23" s="165"/>
      <c r="CM23" s="165"/>
      <c r="CN23" s="165"/>
      <c r="CO23" s="165"/>
      <c r="CP23" s="165">
        <f>SUM(CP24:CX25)</f>
        <v>0</v>
      </c>
      <c r="CQ23" s="165"/>
      <c r="CR23" s="165"/>
      <c r="CS23" s="165"/>
      <c r="CT23" s="165"/>
      <c r="CU23" s="165"/>
      <c r="CV23" s="165"/>
      <c r="CW23" s="165"/>
      <c r="CX23" s="165"/>
    </row>
    <row r="24" spans="1:102" s="12" customFormat="1" ht="19.5" customHeight="1">
      <c r="A24" s="167"/>
      <c r="B24" s="168"/>
      <c r="C24" s="168"/>
      <c r="D24" s="168"/>
      <c r="E24" s="168"/>
      <c r="F24" s="169"/>
      <c r="G24" s="170" t="s">
        <v>58</v>
      </c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63">
        <v>0</v>
      </c>
      <c r="W24" s="163"/>
      <c r="X24" s="163"/>
      <c r="Y24" s="163"/>
      <c r="Z24" s="163"/>
      <c r="AA24" s="163"/>
      <c r="AB24" s="163"/>
      <c r="AC24" s="163"/>
      <c r="AD24" s="163"/>
      <c r="AE24" s="163">
        <v>0</v>
      </c>
      <c r="AF24" s="163"/>
      <c r="AG24" s="163"/>
      <c r="AH24" s="163"/>
      <c r="AI24" s="163"/>
      <c r="AJ24" s="163"/>
      <c r="AK24" s="163"/>
      <c r="AL24" s="163"/>
      <c r="AM24" s="163"/>
      <c r="AN24" s="163">
        <v>0</v>
      </c>
      <c r="AO24" s="163"/>
      <c r="AP24" s="163"/>
      <c r="AQ24" s="163"/>
      <c r="AR24" s="163"/>
      <c r="AS24" s="163"/>
      <c r="AT24" s="163"/>
      <c r="AU24" s="163"/>
      <c r="AV24" s="163"/>
      <c r="AW24" s="163">
        <v>0</v>
      </c>
      <c r="AX24" s="163"/>
      <c r="AY24" s="163"/>
      <c r="AZ24" s="163"/>
      <c r="BA24" s="163"/>
      <c r="BB24" s="163"/>
      <c r="BC24" s="163"/>
      <c r="BD24" s="163"/>
      <c r="BE24" s="163"/>
      <c r="BF24" s="163">
        <v>0</v>
      </c>
      <c r="BG24" s="163"/>
      <c r="BH24" s="163"/>
      <c r="BI24" s="163"/>
      <c r="BJ24" s="163"/>
      <c r="BK24" s="163"/>
      <c r="BL24" s="163"/>
      <c r="BM24" s="163"/>
      <c r="BN24" s="163"/>
      <c r="BO24" s="163">
        <v>0</v>
      </c>
      <c r="BP24" s="163"/>
      <c r="BQ24" s="163"/>
      <c r="BR24" s="163"/>
      <c r="BS24" s="163"/>
      <c r="BT24" s="163"/>
      <c r="BU24" s="163"/>
      <c r="BV24" s="163"/>
      <c r="BW24" s="163"/>
      <c r="BX24" s="163">
        <v>0</v>
      </c>
      <c r="BY24" s="163"/>
      <c r="BZ24" s="163"/>
      <c r="CA24" s="163"/>
      <c r="CB24" s="163"/>
      <c r="CC24" s="163"/>
      <c r="CD24" s="163"/>
      <c r="CE24" s="163"/>
      <c r="CF24" s="163"/>
      <c r="CG24" s="163">
        <v>0</v>
      </c>
      <c r="CH24" s="163"/>
      <c r="CI24" s="163"/>
      <c r="CJ24" s="163"/>
      <c r="CK24" s="163"/>
      <c r="CL24" s="163"/>
      <c r="CM24" s="163"/>
      <c r="CN24" s="163"/>
      <c r="CO24" s="163"/>
      <c r="CP24" s="163">
        <v>0</v>
      </c>
      <c r="CQ24" s="163"/>
      <c r="CR24" s="163"/>
      <c r="CS24" s="163"/>
      <c r="CT24" s="163"/>
      <c r="CU24" s="163"/>
      <c r="CV24" s="163"/>
      <c r="CW24" s="163"/>
      <c r="CX24" s="164"/>
    </row>
    <row r="25" spans="1:102" s="12" customFormat="1" ht="45" customHeight="1">
      <c r="A25" s="158"/>
      <c r="B25" s="159"/>
      <c r="C25" s="159"/>
      <c r="D25" s="159"/>
      <c r="E25" s="159"/>
      <c r="F25" s="160"/>
      <c r="G25" s="161" t="s">
        <v>64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51">
        <v>0</v>
      </c>
      <c r="W25" s="151"/>
      <c r="X25" s="151"/>
      <c r="Y25" s="151"/>
      <c r="Z25" s="151"/>
      <c r="AA25" s="151"/>
      <c r="AB25" s="151"/>
      <c r="AC25" s="151"/>
      <c r="AD25" s="151"/>
      <c r="AE25" s="151">
        <v>0</v>
      </c>
      <c r="AF25" s="151"/>
      <c r="AG25" s="151"/>
      <c r="AH25" s="151"/>
      <c r="AI25" s="151"/>
      <c r="AJ25" s="151"/>
      <c r="AK25" s="151"/>
      <c r="AL25" s="151"/>
      <c r="AM25" s="151"/>
      <c r="AN25" s="151">
        <v>0</v>
      </c>
      <c r="AO25" s="151"/>
      <c r="AP25" s="151"/>
      <c r="AQ25" s="151"/>
      <c r="AR25" s="151"/>
      <c r="AS25" s="151"/>
      <c r="AT25" s="151"/>
      <c r="AU25" s="151"/>
      <c r="AV25" s="151"/>
      <c r="AW25" s="151">
        <v>0</v>
      </c>
      <c r="AX25" s="151"/>
      <c r="AY25" s="151"/>
      <c r="AZ25" s="151"/>
      <c r="BA25" s="151"/>
      <c r="BB25" s="151"/>
      <c r="BC25" s="151"/>
      <c r="BD25" s="151"/>
      <c r="BE25" s="151"/>
      <c r="BF25" s="151">
        <v>0</v>
      </c>
      <c r="BG25" s="151"/>
      <c r="BH25" s="151"/>
      <c r="BI25" s="151"/>
      <c r="BJ25" s="151"/>
      <c r="BK25" s="151"/>
      <c r="BL25" s="151"/>
      <c r="BM25" s="151"/>
      <c r="BN25" s="151"/>
      <c r="BO25" s="151">
        <v>0</v>
      </c>
      <c r="BP25" s="151"/>
      <c r="BQ25" s="151"/>
      <c r="BR25" s="151"/>
      <c r="BS25" s="151"/>
      <c r="BT25" s="151"/>
      <c r="BU25" s="151"/>
      <c r="BV25" s="151"/>
      <c r="BW25" s="151"/>
      <c r="BX25" s="151">
        <v>0</v>
      </c>
      <c r="BY25" s="151"/>
      <c r="BZ25" s="151"/>
      <c r="CA25" s="151"/>
      <c r="CB25" s="151"/>
      <c r="CC25" s="151"/>
      <c r="CD25" s="151"/>
      <c r="CE25" s="151"/>
      <c r="CF25" s="151"/>
      <c r="CG25" s="151">
        <v>0</v>
      </c>
      <c r="CH25" s="151"/>
      <c r="CI25" s="151"/>
      <c r="CJ25" s="151"/>
      <c r="CK25" s="151"/>
      <c r="CL25" s="151"/>
      <c r="CM25" s="151"/>
      <c r="CN25" s="151"/>
      <c r="CO25" s="151"/>
      <c r="CP25" s="151">
        <v>0</v>
      </c>
      <c r="CQ25" s="151"/>
      <c r="CR25" s="151"/>
      <c r="CS25" s="151"/>
      <c r="CT25" s="151"/>
      <c r="CU25" s="151"/>
      <c r="CV25" s="151"/>
      <c r="CW25" s="151"/>
      <c r="CX25" s="152"/>
    </row>
    <row r="26" spans="1:102" s="12" customFormat="1" ht="33" customHeight="1">
      <c r="A26" s="172" t="s">
        <v>67</v>
      </c>
      <c r="B26" s="173"/>
      <c r="C26" s="173"/>
      <c r="D26" s="173"/>
      <c r="E26" s="173"/>
      <c r="F26" s="174"/>
      <c r="G26" s="175" t="s">
        <v>68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65">
        <v>0</v>
      </c>
      <c r="W26" s="165"/>
      <c r="X26" s="165"/>
      <c r="Y26" s="165"/>
      <c r="Z26" s="165"/>
      <c r="AA26" s="165"/>
      <c r="AB26" s="165"/>
      <c r="AC26" s="165"/>
      <c r="AD26" s="165"/>
      <c r="AE26" s="165">
        <v>0</v>
      </c>
      <c r="AF26" s="165"/>
      <c r="AG26" s="165"/>
      <c r="AH26" s="165"/>
      <c r="AI26" s="165"/>
      <c r="AJ26" s="165"/>
      <c r="AK26" s="165"/>
      <c r="AL26" s="165"/>
      <c r="AM26" s="165"/>
      <c r="AN26" s="165">
        <v>0</v>
      </c>
      <c r="AO26" s="165"/>
      <c r="AP26" s="165"/>
      <c r="AQ26" s="165"/>
      <c r="AR26" s="165"/>
      <c r="AS26" s="165"/>
      <c r="AT26" s="165"/>
      <c r="AU26" s="165"/>
      <c r="AV26" s="165"/>
      <c r="AW26" s="165">
        <v>0</v>
      </c>
      <c r="AX26" s="165"/>
      <c r="AY26" s="165"/>
      <c r="AZ26" s="165"/>
      <c r="BA26" s="165"/>
      <c r="BB26" s="165"/>
      <c r="BC26" s="165"/>
      <c r="BD26" s="165"/>
      <c r="BE26" s="165"/>
      <c r="BF26" s="165">
        <v>0</v>
      </c>
      <c r="BG26" s="165"/>
      <c r="BH26" s="165"/>
      <c r="BI26" s="165"/>
      <c r="BJ26" s="165"/>
      <c r="BK26" s="165"/>
      <c r="BL26" s="165"/>
      <c r="BM26" s="165"/>
      <c r="BN26" s="165"/>
      <c r="BO26" s="165">
        <v>0</v>
      </c>
      <c r="BP26" s="165"/>
      <c r="BQ26" s="165"/>
      <c r="BR26" s="165"/>
      <c r="BS26" s="165"/>
      <c r="BT26" s="165"/>
      <c r="BU26" s="165"/>
      <c r="BV26" s="165"/>
      <c r="BW26" s="165"/>
      <c r="BX26" s="165">
        <v>0</v>
      </c>
      <c r="BY26" s="165"/>
      <c r="BZ26" s="165"/>
      <c r="CA26" s="165"/>
      <c r="CB26" s="165"/>
      <c r="CC26" s="165"/>
      <c r="CD26" s="165"/>
      <c r="CE26" s="165"/>
      <c r="CF26" s="165"/>
      <c r="CG26" s="165">
        <v>0</v>
      </c>
      <c r="CH26" s="165"/>
      <c r="CI26" s="165"/>
      <c r="CJ26" s="165"/>
      <c r="CK26" s="165"/>
      <c r="CL26" s="165"/>
      <c r="CM26" s="165"/>
      <c r="CN26" s="165"/>
      <c r="CO26" s="165"/>
      <c r="CP26" s="165">
        <v>0</v>
      </c>
      <c r="CQ26" s="165"/>
      <c r="CR26" s="165"/>
      <c r="CS26" s="165"/>
      <c r="CT26" s="165"/>
      <c r="CU26" s="165"/>
      <c r="CV26" s="165"/>
      <c r="CW26" s="165"/>
      <c r="CX26" s="166"/>
    </row>
    <row r="27" spans="1:102" s="12" customFormat="1" ht="19.5" customHeight="1">
      <c r="A27" s="167"/>
      <c r="B27" s="168"/>
      <c r="C27" s="168"/>
      <c r="D27" s="168"/>
      <c r="E27" s="168"/>
      <c r="F27" s="169"/>
      <c r="G27" s="170" t="s">
        <v>58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63">
        <v>0</v>
      </c>
      <c r="W27" s="163"/>
      <c r="X27" s="163"/>
      <c r="Y27" s="163"/>
      <c r="Z27" s="163"/>
      <c r="AA27" s="163"/>
      <c r="AB27" s="163"/>
      <c r="AC27" s="163"/>
      <c r="AD27" s="163"/>
      <c r="AE27" s="163">
        <v>0</v>
      </c>
      <c r="AF27" s="163"/>
      <c r="AG27" s="163"/>
      <c r="AH27" s="163"/>
      <c r="AI27" s="163"/>
      <c r="AJ27" s="163"/>
      <c r="AK27" s="163"/>
      <c r="AL27" s="163"/>
      <c r="AM27" s="163"/>
      <c r="AN27" s="163">
        <v>0</v>
      </c>
      <c r="AO27" s="163"/>
      <c r="AP27" s="163"/>
      <c r="AQ27" s="163"/>
      <c r="AR27" s="163"/>
      <c r="AS27" s="163"/>
      <c r="AT27" s="163"/>
      <c r="AU27" s="163"/>
      <c r="AV27" s="163"/>
      <c r="AW27" s="163">
        <v>0</v>
      </c>
      <c r="AX27" s="163"/>
      <c r="AY27" s="163"/>
      <c r="AZ27" s="163"/>
      <c r="BA27" s="163"/>
      <c r="BB27" s="163"/>
      <c r="BC27" s="163"/>
      <c r="BD27" s="163"/>
      <c r="BE27" s="163"/>
      <c r="BF27" s="163">
        <v>0</v>
      </c>
      <c r="BG27" s="163"/>
      <c r="BH27" s="163"/>
      <c r="BI27" s="163"/>
      <c r="BJ27" s="163"/>
      <c r="BK27" s="163"/>
      <c r="BL27" s="163"/>
      <c r="BM27" s="163"/>
      <c r="BN27" s="163"/>
      <c r="BO27" s="163">
        <v>0</v>
      </c>
      <c r="BP27" s="163"/>
      <c r="BQ27" s="163"/>
      <c r="BR27" s="163"/>
      <c r="BS27" s="163"/>
      <c r="BT27" s="163"/>
      <c r="BU27" s="163"/>
      <c r="BV27" s="163"/>
      <c r="BW27" s="163"/>
      <c r="BX27" s="163">
        <v>0</v>
      </c>
      <c r="BY27" s="163"/>
      <c r="BZ27" s="163"/>
      <c r="CA27" s="163"/>
      <c r="CB27" s="163"/>
      <c r="CC27" s="163"/>
      <c r="CD27" s="163"/>
      <c r="CE27" s="163"/>
      <c r="CF27" s="163"/>
      <c r="CG27" s="163">
        <v>0</v>
      </c>
      <c r="CH27" s="163"/>
      <c r="CI27" s="163"/>
      <c r="CJ27" s="163"/>
      <c r="CK27" s="163"/>
      <c r="CL27" s="163"/>
      <c r="CM27" s="163"/>
      <c r="CN27" s="163"/>
      <c r="CO27" s="163"/>
      <c r="CP27" s="163">
        <v>0</v>
      </c>
      <c r="CQ27" s="163"/>
      <c r="CR27" s="163"/>
      <c r="CS27" s="163"/>
      <c r="CT27" s="163"/>
      <c r="CU27" s="163"/>
      <c r="CV27" s="163"/>
      <c r="CW27" s="163"/>
      <c r="CX27" s="164"/>
    </row>
    <row r="28" spans="1:102" s="12" customFormat="1" ht="45" customHeight="1">
      <c r="A28" s="158"/>
      <c r="B28" s="159"/>
      <c r="C28" s="159"/>
      <c r="D28" s="159"/>
      <c r="E28" s="159"/>
      <c r="F28" s="160"/>
      <c r="G28" s="161" t="s">
        <v>64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51">
        <v>0</v>
      </c>
      <c r="W28" s="151"/>
      <c r="X28" s="151"/>
      <c r="Y28" s="151"/>
      <c r="Z28" s="151"/>
      <c r="AA28" s="151"/>
      <c r="AB28" s="151"/>
      <c r="AC28" s="151"/>
      <c r="AD28" s="151"/>
      <c r="AE28" s="151">
        <v>0</v>
      </c>
      <c r="AF28" s="151"/>
      <c r="AG28" s="151"/>
      <c r="AH28" s="151"/>
      <c r="AI28" s="151"/>
      <c r="AJ28" s="151"/>
      <c r="AK28" s="151"/>
      <c r="AL28" s="151"/>
      <c r="AM28" s="151"/>
      <c r="AN28" s="151">
        <v>0</v>
      </c>
      <c r="AO28" s="151"/>
      <c r="AP28" s="151"/>
      <c r="AQ28" s="151"/>
      <c r="AR28" s="151"/>
      <c r="AS28" s="151"/>
      <c r="AT28" s="151"/>
      <c r="AU28" s="151"/>
      <c r="AV28" s="151"/>
      <c r="AW28" s="151">
        <v>0</v>
      </c>
      <c r="AX28" s="151"/>
      <c r="AY28" s="151"/>
      <c r="AZ28" s="151"/>
      <c r="BA28" s="151"/>
      <c r="BB28" s="151"/>
      <c r="BC28" s="151"/>
      <c r="BD28" s="151"/>
      <c r="BE28" s="151"/>
      <c r="BF28" s="151">
        <v>0</v>
      </c>
      <c r="BG28" s="151"/>
      <c r="BH28" s="151"/>
      <c r="BI28" s="151"/>
      <c r="BJ28" s="151"/>
      <c r="BK28" s="151"/>
      <c r="BL28" s="151"/>
      <c r="BM28" s="151"/>
      <c r="BN28" s="151"/>
      <c r="BO28" s="151">
        <v>0</v>
      </c>
      <c r="BP28" s="151"/>
      <c r="BQ28" s="151"/>
      <c r="BR28" s="151"/>
      <c r="BS28" s="151"/>
      <c r="BT28" s="151"/>
      <c r="BU28" s="151"/>
      <c r="BV28" s="151"/>
      <c r="BW28" s="151"/>
      <c r="BX28" s="151">
        <v>0</v>
      </c>
      <c r="BY28" s="151"/>
      <c r="BZ28" s="151"/>
      <c r="CA28" s="151"/>
      <c r="CB28" s="151"/>
      <c r="CC28" s="151"/>
      <c r="CD28" s="151"/>
      <c r="CE28" s="151"/>
      <c r="CF28" s="151"/>
      <c r="CG28" s="151">
        <v>0</v>
      </c>
      <c r="CH28" s="151"/>
      <c r="CI28" s="151"/>
      <c r="CJ28" s="151"/>
      <c r="CK28" s="151"/>
      <c r="CL28" s="151"/>
      <c r="CM28" s="151"/>
      <c r="CN28" s="151"/>
      <c r="CO28" s="151"/>
      <c r="CP28" s="151">
        <v>0</v>
      </c>
      <c r="CQ28" s="151"/>
      <c r="CR28" s="151"/>
      <c r="CS28" s="151"/>
      <c r="CT28" s="151"/>
      <c r="CU28" s="151"/>
      <c r="CV28" s="151"/>
      <c r="CW28" s="151"/>
      <c r="CX28" s="152"/>
    </row>
    <row r="29" spans="1:102" s="12" customFormat="1" ht="33" customHeight="1">
      <c r="A29" s="153" t="s">
        <v>69</v>
      </c>
      <c r="B29" s="154"/>
      <c r="C29" s="154"/>
      <c r="D29" s="154"/>
      <c r="E29" s="154"/>
      <c r="F29" s="155"/>
      <c r="G29" s="156" t="s">
        <v>70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49">
        <v>0</v>
      </c>
      <c r="W29" s="149"/>
      <c r="X29" s="149"/>
      <c r="Y29" s="149"/>
      <c r="Z29" s="149"/>
      <c r="AA29" s="149"/>
      <c r="AB29" s="149"/>
      <c r="AC29" s="149"/>
      <c r="AD29" s="149"/>
      <c r="AE29" s="149">
        <v>0</v>
      </c>
      <c r="AF29" s="149"/>
      <c r="AG29" s="149"/>
      <c r="AH29" s="149"/>
      <c r="AI29" s="149"/>
      <c r="AJ29" s="149"/>
      <c r="AK29" s="149"/>
      <c r="AL29" s="149"/>
      <c r="AM29" s="149"/>
      <c r="AN29" s="149">
        <v>0</v>
      </c>
      <c r="AO29" s="149"/>
      <c r="AP29" s="149"/>
      <c r="AQ29" s="149"/>
      <c r="AR29" s="149"/>
      <c r="AS29" s="149"/>
      <c r="AT29" s="149"/>
      <c r="AU29" s="149"/>
      <c r="AV29" s="149"/>
      <c r="AW29" s="149">
        <v>0</v>
      </c>
      <c r="AX29" s="149"/>
      <c r="AY29" s="149"/>
      <c r="AZ29" s="149"/>
      <c r="BA29" s="149"/>
      <c r="BB29" s="149"/>
      <c r="BC29" s="149"/>
      <c r="BD29" s="149"/>
      <c r="BE29" s="149"/>
      <c r="BF29" s="149">
        <v>0</v>
      </c>
      <c r="BG29" s="149"/>
      <c r="BH29" s="149"/>
      <c r="BI29" s="149"/>
      <c r="BJ29" s="149"/>
      <c r="BK29" s="149"/>
      <c r="BL29" s="149"/>
      <c r="BM29" s="149"/>
      <c r="BN29" s="149"/>
      <c r="BO29" s="149">
        <v>0</v>
      </c>
      <c r="BP29" s="149"/>
      <c r="BQ29" s="149"/>
      <c r="BR29" s="149"/>
      <c r="BS29" s="149"/>
      <c r="BT29" s="149"/>
      <c r="BU29" s="149"/>
      <c r="BV29" s="149"/>
      <c r="BW29" s="149"/>
      <c r="BX29" s="149">
        <v>0</v>
      </c>
      <c r="BY29" s="149"/>
      <c r="BZ29" s="149"/>
      <c r="CA29" s="149"/>
      <c r="CB29" s="149"/>
      <c r="CC29" s="149"/>
      <c r="CD29" s="149"/>
      <c r="CE29" s="149"/>
      <c r="CF29" s="149"/>
      <c r="CG29" s="149">
        <v>0</v>
      </c>
      <c r="CH29" s="149"/>
      <c r="CI29" s="149"/>
      <c r="CJ29" s="149"/>
      <c r="CK29" s="149"/>
      <c r="CL29" s="149"/>
      <c r="CM29" s="149"/>
      <c r="CN29" s="149"/>
      <c r="CO29" s="149"/>
      <c r="CP29" s="149">
        <v>0</v>
      </c>
      <c r="CQ29" s="149"/>
      <c r="CR29" s="149"/>
      <c r="CS29" s="149"/>
      <c r="CT29" s="149"/>
      <c r="CU29" s="149"/>
      <c r="CV29" s="149"/>
      <c r="CW29" s="149"/>
      <c r="CX29" s="150"/>
    </row>
    <row r="30" ht="4.5" customHeight="1"/>
    <row r="31" spans="1:102" ht="30" customHeight="1">
      <c r="A31" s="83" t="s">
        <v>71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</row>
    <row r="32" spans="1:102" ht="106.5" customHeight="1">
      <c r="A32" s="148" t="s">
        <v>72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115" zoomScaleSheetLayoutView="115" zoomScalePageLayoutView="0" workbookViewId="0" topLeftCell="A10">
      <selection activeCell="EM25" sqref="EM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73</v>
      </c>
    </row>
    <row r="2" spans="67:102" s="1" customFormat="1" ht="39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204" t="s">
        <v>50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</row>
    <row r="10" spans="1:102" s="6" customFormat="1" ht="36.75" customHeight="1">
      <c r="A10" s="205" t="s">
        <v>74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</row>
    <row r="11" ht="12" customHeight="1"/>
    <row r="12" spans="1:102" s="9" customFormat="1" ht="33.75" customHeight="1">
      <c r="A12" s="206" t="s">
        <v>75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58"/>
      <c r="AI12" s="77" t="s">
        <v>76</v>
      </c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107"/>
      <c r="BQ12" s="77" t="s">
        <v>54</v>
      </c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</row>
    <row r="13" spans="1:102" s="9" customFormat="1" ht="33.7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60"/>
      <c r="AI13" s="76" t="s">
        <v>44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 t="s">
        <v>45</v>
      </c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 t="s">
        <v>56</v>
      </c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 t="s">
        <v>44</v>
      </c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 t="s">
        <v>45</v>
      </c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 t="s">
        <v>56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7"/>
    </row>
    <row r="14" spans="1:102" s="10" customFormat="1" ht="16.5" customHeight="1">
      <c r="A14" s="195" t="s">
        <v>42</v>
      </c>
      <c r="B14" s="195"/>
      <c r="C14" s="195"/>
      <c r="D14" s="195"/>
      <c r="E14" s="195"/>
      <c r="F14" s="195"/>
      <c r="G14" s="91" t="s">
        <v>57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96">
        <f>SUM(AI15:AS16)</f>
        <v>74</v>
      </c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>
        <f>SUM(AT15:BD16)</f>
        <v>0</v>
      </c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7">
        <f>SUM(BE15:BP16)</f>
        <v>0</v>
      </c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6">
        <f>SUM(BQ15:CA16)</f>
        <v>898.1</v>
      </c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7">
        <v>0</v>
      </c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96">
        <v>0</v>
      </c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7"/>
    </row>
    <row r="15" spans="1:102" s="10" customFormat="1" ht="16.5" customHeight="1">
      <c r="A15" s="194"/>
      <c r="B15" s="194"/>
      <c r="C15" s="194"/>
      <c r="D15" s="194"/>
      <c r="E15" s="194"/>
      <c r="F15" s="194"/>
      <c r="G15" s="101" t="s">
        <v>58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88">
        <v>74</v>
      </c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>
        <v>0</v>
      </c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>
        <v>0</v>
      </c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>
        <v>898.1</v>
      </c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>
        <v>0</v>
      </c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>
        <v>0</v>
      </c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9"/>
    </row>
    <row r="16" spans="1:102" s="10" customFormat="1" ht="16.5" customHeight="1">
      <c r="A16" s="190"/>
      <c r="B16" s="190"/>
      <c r="C16" s="190"/>
      <c r="D16" s="190"/>
      <c r="E16" s="190"/>
      <c r="F16" s="190"/>
      <c r="G16" s="87" t="s">
        <v>59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2">
        <v>0</v>
      </c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>
        <v>0</v>
      </c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>
        <v>0</v>
      </c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>
        <v>0</v>
      </c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>
        <v>0</v>
      </c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>
        <v>0</v>
      </c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3"/>
    </row>
    <row r="17" spans="1:102" s="10" customFormat="1" ht="33.75" customHeight="1">
      <c r="A17" s="195" t="s">
        <v>47</v>
      </c>
      <c r="B17" s="195"/>
      <c r="C17" s="195"/>
      <c r="D17" s="195"/>
      <c r="E17" s="195"/>
      <c r="F17" s="195"/>
      <c r="G17" s="91" t="s">
        <v>77</v>
      </c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97">
        <f>SUM(AI18:AS19)</f>
        <v>3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1"/>
      <c r="AT17" s="197">
        <f>SUM(AT18:BD19)</f>
        <v>0</v>
      </c>
      <c r="AU17" s="200"/>
      <c r="AV17" s="200"/>
      <c r="AW17" s="200"/>
      <c r="AX17" s="200"/>
      <c r="AY17" s="200"/>
      <c r="AZ17" s="200"/>
      <c r="BA17" s="200"/>
      <c r="BB17" s="200"/>
      <c r="BC17" s="200"/>
      <c r="BD17" s="201"/>
      <c r="BE17" s="196">
        <f>SUM(BE18:BP19)</f>
        <v>0</v>
      </c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6">
        <f>SUM(BQ18:CA19)</f>
        <v>180</v>
      </c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6">
        <f>SUM(CB18:CL19)</f>
        <v>0</v>
      </c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6">
        <f>SUM(CM18:CX19)</f>
        <v>0</v>
      </c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9"/>
    </row>
    <row r="18" spans="1:102" s="10" customFormat="1" ht="16.5" customHeight="1">
      <c r="A18" s="194"/>
      <c r="B18" s="194"/>
      <c r="C18" s="194"/>
      <c r="D18" s="194"/>
      <c r="E18" s="194"/>
      <c r="F18" s="194"/>
      <c r="G18" s="101" t="s">
        <v>58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88">
        <v>3</v>
      </c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>
        <v>0</v>
      </c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>
        <v>0</v>
      </c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>
        <v>180</v>
      </c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>
        <v>0</v>
      </c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>
        <v>0</v>
      </c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9"/>
    </row>
    <row r="19" spans="1:102" s="10" customFormat="1" ht="16.5" customHeight="1">
      <c r="A19" s="190"/>
      <c r="B19" s="190"/>
      <c r="C19" s="190"/>
      <c r="D19" s="190"/>
      <c r="E19" s="190"/>
      <c r="F19" s="190"/>
      <c r="G19" s="87" t="s">
        <v>61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>
        <v>0</v>
      </c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>
        <v>0</v>
      </c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>
        <v>0</v>
      </c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>
        <v>0</v>
      </c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>
        <v>0</v>
      </c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>
        <v>0</v>
      </c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3"/>
    </row>
    <row r="20" spans="1:102" s="10" customFormat="1" ht="33.75" customHeight="1">
      <c r="A20" s="195" t="s">
        <v>62</v>
      </c>
      <c r="B20" s="195"/>
      <c r="C20" s="195"/>
      <c r="D20" s="195"/>
      <c r="E20" s="195"/>
      <c r="F20" s="195"/>
      <c r="G20" s="91" t="s">
        <v>63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96">
        <f>SUM(AI21:AS22)</f>
        <v>0</v>
      </c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>
        <f>SUM(AT21:BD22)</f>
        <v>0</v>
      </c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>
        <f>SUM(BE21:BP22)</f>
        <v>0</v>
      </c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>
        <f>SUM(BQ21:CA22)</f>
        <v>0</v>
      </c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>
        <f>SUM(CB21:CL22)</f>
        <v>0</v>
      </c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>
        <f>SUM(CM21:CX22)</f>
        <v>0</v>
      </c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7"/>
    </row>
    <row r="21" spans="1:102" s="10" customFormat="1" ht="16.5" customHeight="1">
      <c r="A21" s="194"/>
      <c r="B21" s="194"/>
      <c r="C21" s="194"/>
      <c r="D21" s="194"/>
      <c r="E21" s="194"/>
      <c r="F21" s="194"/>
      <c r="G21" s="101" t="s">
        <v>58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88">
        <v>0</v>
      </c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>
        <v>0</v>
      </c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>
        <v>0</v>
      </c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>
        <v>0</v>
      </c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>
        <v>0</v>
      </c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>
        <v>0</v>
      </c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9"/>
    </row>
    <row r="22" spans="1:102" s="10" customFormat="1" ht="33.75" customHeight="1">
      <c r="A22" s="190"/>
      <c r="B22" s="190"/>
      <c r="C22" s="190"/>
      <c r="D22" s="190"/>
      <c r="E22" s="190"/>
      <c r="F22" s="190"/>
      <c r="G22" s="87" t="s">
        <v>78</v>
      </c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>
        <v>0</v>
      </c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>
        <v>0</v>
      </c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>
        <v>0</v>
      </c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>
        <v>0</v>
      </c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>
        <v>0</v>
      </c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>
        <v>0</v>
      </c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3"/>
    </row>
    <row r="23" spans="1:102" s="10" customFormat="1" ht="33.75" customHeight="1">
      <c r="A23" s="195" t="s">
        <v>65</v>
      </c>
      <c r="B23" s="195"/>
      <c r="C23" s="195"/>
      <c r="D23" s="195"/>
      <c r="E23" s="195"/>
      <c r="F23" s="195"/>
      <c r="G23" s="91" t="s">
        <v>66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96">
        <f>SUM(AI24:AS25)</f>
        <v>0</v>
      </c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>
        <f>SUM(AT24:BD25)</f>
        <v>0</v>
      </c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>
        <f>SUM(BE24:BP25)</f>
        <v>0</v>
      </c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>
        <f>SUM(BQ24:CA25)</f>
        <v>0</v>
      </c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>
        <f>SUM(CB24:CL25)</f>
        <v>0</v>
      </c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>
        <f>SUM(CM24:CX25)</f>
        <v>0</v>
      </c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7"/>
    </row>
    <row r="24" spans="1:102" s="10" customFormat="1" ht="16.5" customHeight="1">
      <c r="A24" s="194"/>
      <c r="B24" s="194"/>
      <c r="C24" s="194"/>
      <c r="D24" s="194"/>
      <c r="E24" s="194"/>
      <c r="F24" s="194"/>
      <c r="G24" s="101" t="s">
        <v>58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88">
        <v>0</v>
      </c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>
        <v>0</v>
      </c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>
        <v>0</v>
      </c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>
        <v>0</v>
      </c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>
        <v>0</v>
      </c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>
        <v>0</v>
      </c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9"/>
    </row>
    <row r="25" spans="1:102" s="10" customFormat="1" ht="33.75" customHeight="1">
      <c r="A25" s="190"/>
      <c r="B25" s="190"/>
      <c r="C25" s="190"/>
      <c r="D25" s="190"/>
      <c r="E25" s="190"/>
      <c r="F25" s="190"/>
      <c r="G25" s="87" t="s">
        <v>78</v>
      </c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>
        <v>0</v>
      </c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>
        <v>0</v>
      </c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>
        <v>0</v>
      </c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>
        <v>0</v>
      </c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>
        <v>0</v>
      </c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>
        <v>0</v>
      </c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3"/>
    </row>
    <row r="26" spans="1:102" s="10" customFormat="1" ht="16.5" customHeight="1">
      <c r="A26" s="195" t="s">
        <v>67</v>
      </c>
      <c r="B26" s="195"/>
      <c r="C26" s="195"/>
      <c r="D26" s="195"/>
      <c r="E26" s="195"/>
      <c r="F26" s="195"/>
      <c r="G26" s="91" t="s">
        <v>68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96">
        <v>0</v>
      </c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>
        <v>0</v>
      </c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>
        <v>0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>
        <v>0</v>
      </c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>
        <v>0</v>
      </c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>
        <v>0</v>
      </c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7"/>
    </row>
    <row r="27" spans="1:102" s="10" customFormat="1" ht="16.5" customHeight="1">
      <c r="A27" s="194"/>
      <c r="B27" s="194"/>
      <c r="C27" s="194"/>
      <c r="D27" s="194"/>
      <c r="E27" s="194"/>
      <c r="F27" s="194"/>
      <c r="G27" s="101" t="s">
        <v>58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88">
        <v>0</v>
      </c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>
        <v>0</v>
      </c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>
        <v>0</v>
      </c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>
        <v>0</v>
      </c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>
        <v>0</v>
      </c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>
        <v>0</v>
      </c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9"/>
    </row>
    <row r="28" spans="1:102" s="10" customFormat="1" ht="33.75" customHeight="1">
      <c r="A28" s="190"/>
      <c r="B28" s="190"/>
      <c r="C28" s="190"/>
      <c r="D28" s="190"/>
      <c r="E28" s="190"/>
      <c r="F28" s="190"/>
      <c r="G28" s="87" t="s">
        <v>78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2">
        <v>0</v>
      </c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>
        <v>0</v>
      </c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>
        <v>0</v>
      </c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>
        <v>0</v>
      </c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>
        <v>0</v>
      </c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>
        <v>0</v>
      </c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3"/>
    </row>
    <row r="29" spans="1:102" s="10" customFormat="1" ht="18" customHeight="1">
      <c r="A29" s="187" t="s">
        <v>69</v>
      </c>
      <c r="B29" s="187"/>
      <c r="C29" s="187"/>
      <c r="D29" s="187"/>
      <c r="E29" s="187"/>
      <c r="F29" s="187"/>
      <c r="G29" s="70" t="s">
        <v>79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85">
        <v>0</v>
      </c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>
        <v>0</v>
      </c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>
        <v>0</v>
      </c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>
        <v>0</v>
      </c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>
        <v>0</v>
      </c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>
        <v>0</v>
      </c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6"/>
    </row>
    <row r="30" ht="4.5" customHeight="1"/>
    <row r="31" spans="1:102" s="1" customFormat="1" ht="28.5" customHeight="1">
      <c r="A31" s="83" t="s">
        <v>71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</row>
    <row r="32" spans="1:102" s="1" customFormat="1" ht="105.75" customHeight="1">
      <c r="A32" s="148" t="s">
        <v>72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lvovana</cp:lastModifiedBy>
  <cp:lastPrinted>2016-04-18T12:28:59Z</cp:lastPrinted>
  <dcterms:created xsi:type="dcterms:W3CDTF">2011-01-11T10:25:48Z</dcterms:created>
  <dcterms:modified xsi:type="dcterms:W3CDTF">2017-04-17T11:57:58Z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