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9\Передача электроэнергии Тюменский регион\ПЭО\"/>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52511"/>
</workbook>
</file>

<file path=xl/calcChain.xml><?xml version="1.0" encoding="utf-8"?>
<calcChain xmlns="http://schemas.openxmlformats.org/spreadsheetml/2006/main">
  <c r="AZ65" i="4" l="1"/>
  <c r="CK64" i="4"/>
  <c r="BT64" i="4"/>
  <c r="CR13" i="5"/>
  <c r="CS13" i="5" s="1"/>
  <c r="CT13" i="5" s="1"/>
  <c r="CU13" i="5" s="1"/>
  <c r="CV13" i="5" s="1"/>
  <c r="CW13" i="5" s="1"/>
  <c r="CX13" i="5" s="1"/>
  <c r="CY13" i="5" s="1"/>
  <c r="CZ13" i="5" s="1"/>
  <c r="DA13" i="5" s="1"/>
  <c r="CQ13" i="5"/>
  <c r="CP13" i="5"/>
  <c r="CO13" i="5"/>
  <c r="CN13" i="5"/>
  <c r="CM13" i="5"/>
  <c r="CL13" i="5"/>
  <c r="CK13" i="5"/>
  <c r="CJ13" i="5"/>
  <c r="CA13" i="5"/>
  <c r="CB13" i="5" s="1"/>
  <c r="CC13" i="5" s="1"/>
  <c r="CD13" i="5" s="1"/>
  <c r="CE13" i="5" s="1"/>
  <c r="CF13" i="5" s="1"/>
  <c r="CG13" i="5" s="1"/>
  <c r="CH13" i="5" s="1"/>
  <c r="CI13" i="5" s="1"/>
  <c r="BZ13" i="5"/>
  <c r="BY13" i="5"/>
  <c r="BX13" i="5"/>
  <c r="BW13" i="5"/>
  <c r="BV13" i="5"/>
  <c r="BU13" i="5"/>
  <c r="BT13" i="5"/>
  <c r="BS13" i="5"/>
  <c r="BR13" i="5"/>
  <c r="DA12" i="5"/>
  <c r="CZ12" i="5"/>
  <c r="CY12" i="5"/>
  <c r="CX12" i="5"/>
  <c r="CW12" i="5"/>
  <c r="CV12" i="5"/>
  <c r="CU12" i="5"/>
  <c r="CT12" i="5"/>
  <c r="CS12" i="5"/>
  <c r="CR12" i="5"/>
  <c r="CQ12" i="5"/>
  <c r="CP12" i="5"/>
  <c r="CO12" i="5"/>
  <c r="CN12" i="5"/>
  <c r="CM12" i="5"/>
  <c r="CL12" i="5"/>
  <c r="CK12" i="5"/>
  <c r="CJ12" i="5"/>
  <c r="CA12" i="5"/>
  <c r="CB12" i="5" s="1"/>
  <c r="CC12" i="5" s="1"/>
  <c r="CD12" i="5" s="1"/>
  <c r="CE12" i="5" s="1"/>
  <c r="CF12" i="5" s="1"/>
  <c r="CG12" i="5" s="1"/>
  <c r="CH12" i="5" s="1"/>
  <c r="CI12" i="5" s="1"/>
  <c r="CS11" i="5"/>
  <c r="CT11" i="5" s="1"/>
  <c r="CU11" i="5" s="1"/>
  <c r="CV11" i="5" s="1"/>
  <c r="CW11" i="5" s="1"/>
  <c r="CX11" i="5" s="1"/>
  <c r="CY11" i="5" s="1"/>
  <c r="CZ11" i="5" s="1"/>
  <c r="DA11" i="5" s="1"/>
  <c r="CR11" i="5"/>
  <c r="CQ11" i="5"/>
  <c r="CP11" i="5"/>
  <c r="CO11" i="5"/>
  <c r="CN11" i="5"/>
  <c r="CM11" i="5"/>
  <c r="CL11" i="5"/>
  <c r="CK11" i="5"/>
  <c r="CJ11" i="5"/>
  <c r="CA11" i="5"/>
  <c r="CB11" i="5" s="1"/>
  <c r="CC11" i="5" s="1"/>
  <c r="CD11" i="5" s="1"/>
  <c r="CE11" i="5" s="1"/>
  <c r="CF11" i="5" s="1"/>
  <c r="CG11" i="5" s="1"/>
  <c r="CH11" i="5" s="1"/>
  <c r="CI11" i="5" s="1"/>
  <c r="BS64" i="4"/>
  <c r="BS65" i="4" s="1"/>
  <c r="BR64" i="4"/>
  <c r="BQ64" i="4"/>
  <c r="BP64" i="4"/>
  <c r="BP65" i="4" s="1"/>
  <c r="BO64" i="4"/>
  <c r="BO65" i="4" s="1"/>
  <c r="BN64" i="4"/>
  <c r="BM64" i="4"/>
  <c r="BL64" i="4"/>
  <c r="BL65" i="4" s="1"/>
  <c r="BK64" i="4"/>
  <c r="BK65" i="4" s="1"/>
  <c r="BJ64" i="4"/>
  <c r="BI64" i="4"/>
  <c r="BH64" i="4"/>
  <c r="BG64" i="4"/>
  <c r="BG65" i="4" s="1"/>
  <c r="BF64" i="4"/>
  <c r="BE64" i="4"/>
  <c r="BD64" i="4"/>
  <c r="BD65" i="4" s="1"/>
  <c r="BC64" i="4"/>
  <c r="BC65" i="4" s="1"/>
  <c r="BB64" i="4"/>
  <c r="BA64" i="4"/>
  <c r="BR65" i="4"/>
  <c r="BQ65" i="4"/>
  <c r="BN65" i="4"/>
  <c r="BM65" i="4"/>
  <c r="BJ65" i="4"/>
  <c r="BI65" i="4"/>
  <c r="BH65" i="4"/>
  <c r="BF65" i="4"/>
  <c r="BE65" i="4"/>
  <c r="BB65" i="4"/>
  <c r="BA65" i="4"/>
  <c r="DA64" i="4"/>
  <c r="CZ64" i="4"/>
  <c r="CY64" i="4"/>
  <c r="CX64" i="4"/>
  <c r="CW64" i="4"/>
  <c r="CV64" i="4"/>
  <c r="CU64" i="4"/>
  <c r="CT64" i="4"/>
  <c r="CS64" i="4"/>
  <c r="CR64" i="4"/>
  <c r="CQ64" i="4"/>
  <c r="CP64" i="4"/>
  <c r="CO64" i="4"/>
  <c r="CN64" i="4"/>
  <c r="CM64" i="4"/>
  <c r="CL64" i="4"/>
  <c r="CJ64" i="4"/>
  <c r="CI64" i="4"/>
  <c r="CH64" i="4"/>
  <c r="CG64" i="4"/>
  <c r="CF64" i="4"/>
  <c r="CE64" i="4"/>
  <c r="CD64" i="4"/>
  <c r="CC64" i="4"/>
  <c r="CB64" i="4"/>
  <c r="CA64" i="4"/>
  <c r="BZ64" i="4"/>
  <c r="BY64" i="4"/>
  <c r="BX64" i="4"/>
  <c r="BW64" i="4"/>
  <c r="BV64" i="4"/>
  <c r="BU64" i="4"/>
  <c r="CK62" i="4"/>
  <c r="BR62" i="4"/>
  <c r="BQ62" i="4"/>
  <c r="BN62" i="4"/>
  <c r="BM62" i="4"/>
  <c r="BJ62" i="4"/>
  <c r="BI62" i="4"/>
  <c r="BF62" i="4"/>
  <c r="BE62" i="4"/>
  <c r="BB62" i="4"/>
  <c r="BA62" i="4"/>
  <c r="DA61" i="4"/>
  <c r="CZ61" i="4"/>
  <c r="CY61" i="4"/>
  <c r="CX61" i="4"/>
  <c r="CW61" i="4"/>
  <c r="CV61" i="4"/>
  <c r="CU61" i="4"/>
  <c r="CT61" i="4"/>
  <c r="CS61" i="4"/>
  <c r="CR61" i="4"/>
  <c r="CQ61" i="4"/>
  <c r="CP61" i="4"/>
  <c r="CO61" i="4"/>
  <c r="CN61" i="4"/>
  <c r="CM61" i="4"/>
  <c r="CL61" i="4"/>
  <c r="CK61" i="4"/>
  <c r="CJ61" i="4"/>
  <c r="CI61" i="4"/>
  <c r="CH61" i="4"/>
  <c r="CG61" i="4"/>
  <c r="CF61" i="4"/>
  <c r="CE61" i="4"/>
  <c r="CD61" i="4"/>
  <c r="CC61" i="4"/>
  <c r="CB61" i="4"/>
  <c r="CA61" i="4"/>
  <c r="BZ61" i="4"/>
  <c r="BY61" i="4"/>
  <c r="BX61" i="4"/>
  <c r="BW61" i="4"/>
  <c r="BV61" i="4"/>
  <c r="BU61" i="4"/>
  <c r="BT61" i="4"/>
  <c r="BS61" i="4"/>
  <c r="BS62" i="4" s="1"/>
  <c r="BR61" i="4"/>
  <c r="BQ61" i="4"/>
  <c r="BP61" i="4"/>
  <c r="BP62" i="4" s="1"/>
  <c r="BO61" i="4"/>
  <c r="BO62" i="4" s="1"/>
  <c r="BN61" i="4"/>
  <c r="BM61" i="4"/>
  <c r="BL61" i="4"/>
  <c r="BL62" i="4" s="1"/>
  <c r="BK61" i="4"/>
  <c r="BK62" i="4" s="1"/>
  <c r="BJ61" i="4"/>
  <c r="BI61" i="4"/>
  <c r="BH61" i="4"/>
  <c r="BH62" i="4" s="1"/>
  <c r="BG61" i="4"/>
  <c r="BG62" i="4" s="1"/>
  <c r="BF61" i="4"/>
  <c r="BE61" i="4"/>
  <c r="BD61" i="4"/>
  <c r="BD62" i="4" s="1"/>
  <c r="BC61" i="4"/>
  <c r="BC62" i="4" s="1"/>
  <c r="BB61" i="4"/>
  <c r="BA61" i="4"/>
  <c r="AZ61" i="4"/>
  <c r="DA58" i="4"/>
  <c r="CZ58" i="4"/>
  <c r="CY58" i="4"/>
  <c r="CX58" i="4"/>
  <c r="CW58" i="4"/>
  <c r="CV58" i="4"/>
  <c r="CU58" i="4"/>
  <c r="CT58" i="4"/>
  <c r="CS58" i="4"/>
  <c r="CR58" i="4"/>
  <c r="CQ58" i="4"/>
  <c r="CP58" i="4"/>
  <c r="CO58" i="4"/>
  <c r="CN58" i="4"/>
  <c r="CM58" i="4"/>
  <c r="CL58" i="4"/>
  <c r="CK58" i="4"/>
  <c r="CJ58" i="4"/>
  <c r="CI58" i="4"/>
  <c r="CH58" i="4"/>
  <c r="CG58" i="4"/>
  <c r="CF58" i="4"/>
  <c r="CE58" i="4"/>
  <c r="CD58" i="4"/>
  <c r="CC58" i="4"/>
  <c r="CB58" i="4"/>
  <c r="CA58" i="4"/>
  <c r="BZ58" i="4"/>
  <c r="BY58" i="4"/>
  <c r="BX58" i="4"/>
  <c r="BW58" i="4"/>
  <c r="BV58" i="4"/>
  <c r="BU58" i="4"/>
  <c r="BT58" i="4"/>
  <c r="DA57" i="4"/>
  <c r="CZ57" i="4"/>
  <c r="CY57" i="4"/>
  <c r="CX57" i="4"/>
  <c r="CW57" i="4"/>
  <c r="CV57" i="4"/>
  <c r="CU57" i="4"/>
  <c r="CT57" i="4"/>
  <c r="CS57" i="4"/>
  <c r="CR57" i="4"/>
  <c r="CQ57" i="4"/>
  <c r="CP57" i="4"/>
  <c r="CO57" i="4"/>
  <c r="CN57" i="4"/>
  <c r="CM57" i="4"/>
  <c r="CL57" i="4"/>
  <c r="CK57" i="4"/>
  <c r="CJ57" i="4"/>
  <c r="CI57" i="4"/>
  <c r="CH57" i="4"/>
  <c r="CG57" i="4"/>
  <c r="CF57" i="4"/>
  <c r="CE57" i="4"/>
  <c r="CD57" i="4"/>
  <c r="CC57" i="4"/>
  <c r="CB57" i="4"/>
  <c r="CA57" i="4"/>
  <c r="BZ57" i="4"/>
  <c r="BY57" i="4"/>
  <c r="BX57" i="4"/>
  <c r="BW57" i="4"/>
  <c r="BV57" i="4"/>
  <c r="BU57" i="4"/>
  <c r="BT57" i="4"/>
  <c r="BT51" i="4" s="1"/>
  <c r="BT62" i="4" s="1"/>
  <c r="BS57" i="4"/>
  <c r="BR57" i="4"/>
  <c r="BQ57" i="4"/>
  <c r="BP57" i="4"/>
  <c r="BO57" i="4"/>
  <c r="BN57" i="4"/>
  <c r="BM57" i="4"/>
  <c r="BL57" i="4"/>
  <c r="BK57" i="4"/>
  <c r="BJ57" i="4"/>
  <c r="BI57" i="4"/>
  <c r="BH57" i="4"/>
  <c r="BG57" i="4"/>
  <c r="BF57" i="4"/>
  <c r="BE57" i="4"/>
  <c r="BD57" i="4"/>
  <c r="BC57" i="4"/>
  <c r="BB57" i="4"/>
  <c r="BA57" i="4"/>
  <c r="AZ57" i="4"/>
  <c r="DA56" i="4"/>
  <c r="CZ56"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BW56" i="4"/>
  <c r="BV56" i="4"/>
  <c r="BU56" i="4"/>
  <c r="BT56" i="4"/>
  <c r="BS56" i="4"/>
  <c r="BR56" i="4"/>
  <c r="BQ56" i="4"/>
  <c r="BP56" i="4"/>
  <c r="BO56" i="4"/>
  <c r="BN56" i="4"/>
  <c r="BM56" i="4"/>
  <c r="BL56" i="4"/>
  <c r="BK56" i="4"/>
  <c r="BJ56" i="4"/>
  <c r="BI56" i="4"/>
  <c r="BH56" i="4"/>
  <c r="BG56" i="4"/>
  <c r="BF56" i="4"/>
  <c r="BE56" i="4"/>
  <c r="BD56" i="4"/>
  <c r="BC56" i="4"/>
  <c r="BB56" i="4"/>
  <c r="BA56" i="4"/>
  <c r="AZ56" i="4"/>
  <c r="DA54" i="4"/>
  <c r="CZ54" i="4"/>
  <c r="CY54" i="4"/>
  <c r="CX54" i="4"/>
  <c r="CW54" i="4"/>
  <c r="CV54" i="4"/>
  <c r="CU54" i="4"/>
  <c r="CT54" i="4"/>
  <c r="CS54" i="4"/>
  <c r="CR54" i="4"/>
  <c r="CQ54" i="4"/>
  <c r="CP54" i="4"/>
  <c r="CO54" i="4"/>
  <c r="CN54" i="4"/>
  <c r="CM54" i="4"/>
  <c r="CL54" i="4"/>
  <c r="CK54" i="4"/>
  <c r="CK65" i="4" s="1"/>
  <c r="CJ54" i="4"/>
  <c r="CI54"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DA52" i="4"/>
  <c r="CZ52" i="4"/>
  <c r="CY52" i="4"/>
  <c r="CX52" i="4"/>
  <c r="CW52" i="4"/>
  <c r="CV52" i="4"/>
  <c r="CU52" i="4"/>
  <c r="CT52" i="4"/>
  <c r="CS52" i="4"/>
  <c r="CR52" i="4"/>
  <c r="CQ52" i="4"/>
  <c r="CP52" i="4"/>
  <c r="CO52" i="4"/>
  <c r="CN52" i="4"/>
  <c r="CM52" i="4"/>
  <c r="CL52" i="4"/>
  <c r="CK52" i="4"/>
  <c r="CK51" i="4" s="1"/>
  <c r="CJ52" i="4"/>
  <c r="CI52" i="4"/>
  <c r="CH52" i="4"/>
  <c r="CG52" i="4"/>
  <c r="CF52" i="4"/>
  <c r="CE52" i="4"/>
  <c r="CD52" i="4"/>
  <c r="CC52" i="4"/>
  <c r="CB52" i="4"/>
  <c r="CA52" i="4"/>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BS48" i="4"/>
  <c r="BR48" i="4"/>
  <c r="BQ48" i="4"/>
  <c r="BP48" i="4"/>
  <c r="BO48" i="4"/>
  <c r="BN48" i="4"/>
  <c r="BM48" i="4"/>
  <c r="BL48" i="4"/>
  <c r="BK48" i="4"/>
  <c r="BJ48" i="4"/>
  <c r="BI48" i="4"/>
  <c r="BH48" i="4"/>
  <c r="BG48" i="4"/>
  <c r="BF48" i="4"/>
  <c r="BE48" i="4"/>
  <c r="BD48" i="4"/>
  <c r="BC48" i="4"/>
  <c r="BB48" i="4"/>
  <c r="BA48" i="4"/>
  <c r="AZ48" i="4"/>
  <c r="BS46" i="4"/>
  <c r="BR46" i="4"/>
  <c r="BQ46" i="4"/>
  <c r="BP46" i="4"/>
  <c r="BO46" i="4"/>
  <c r="BN46" i="4"/>
  <c r="BM46" i="4"/>
  <c r="BL46" i="4"/>
  <c r="BK46" i="4"/>
  <c r="BJ46" i="4"/>
  <c r="BI46" i="4"/>
  <c r="BH46" i="4"/>
  <c r="BG46" i="4"/>
  <c r="BF46" i="4"/>
  <c r="BE46" i="4"/>
  <c r="BD46" i="4"/>
  <c r="BC46" i="4"/>
  <c r="BB46" i="4"/>
  <c r="BA46" i="4"/>
  <c r="AZ46" i="4"/>
  <c r="BS45" i="4"/>
  <c r="BR45" i="4"/>
  <c r="BQ45" i="4"/>
  <c r="BP45" i="4"/>
  <c r="BO45" i="4"/>
  <c r="BN45" i="4"/>
  <c r="BM45" i="4"/>
  <c r="BL45" i="4"/>
  <c r="BK45" i="4"/>
  <c r="BJ45" i="4"/>
  <c r="BI45" i="4"/>
  <c r="BH45" i="4"/>
  <c r="BG45" i="4"/>
  <c r="BF45" i="4"/>
  <c r="BE45" i="4"/>
  <c r="BD45" i="4"/>
  <c r="BC45" i="4"/>
  <c r="BB45" i="4"/>
  <c r="BA45" i="4"/>
  <c r="AZ45" i="4"/>
  <c r="BS39" i="4"/>
  <c r="BR39" i="4"/>
  <c r="BQ39" i="4"/>
  <c r="BP39" i="4"/>
  <c r="BO39" i="4"/>
  <c r="BN39" i="4"/>
  <c r="BM39" i="4"/>
  <c r="BL39" i="4"/>
  <c r="BK39" i="4"/>
  <c r="BJ39" i="4"/>
  <c r="BI39" i="4"/>
  <c r="BH39" i="4"/>
  <c r="BG39" i="4"/>
  <c r="BF39" i="4"/>
  <c r="BE39" i="4"/>
  <c r="BD39" i="4"/>
  <c r="BC39" i="4"/>
  <c r="BB39" i="4"/>
  <c r="BA39" i="4"/>
  <c r="AZ39" i="4"/>
  <c r="BS38" i="4"/>
  <c r="BR38" i="4"/>
  <c r="BQ38" i="4"/>
  <c r="BP38" i="4"/>
  <c r="BO38" i="4"/>
  <c r="BN38" i="4"/>
  <c r="BM38" i="4"/>
  <c r="BL38" i="4"/>
  <c r="BK38" i="4"/>
  <c r="BJ38" i="4"/>
  <c r="BI38" i="4"/>
  <c r="BH38" i="4"/>
  <c r="BG38" i="4"/>
  <c r="BF38" i="4"/>
  <c r="BE38" i="4"/>
  <c r="BD38" i="4"/>
  <c r="BC38" i="4"/>
  <c r="BB38" i="4"/>
  <c r="BA38" i="4"/>
  <c r="AZ38" i="4"/>
  <c r="BS37" i="4"/>
  <c r="BR37" i="4"/>
  <c r="BQ37" i="4"/>
  <c r="BP37" i="4"/>
  <c r="BO37" i="4"/>
  <c r="BN37" i="4"/>
  <c r="BM37" i="4"/>
  <c r="BL37" i="4"/>
  <c r="BK37" i="4"/>
  <c r="BJ37" i="4"/>
  <c r="BI37" i="4"/>
  <c r="BH37" i="4"/>
  <c r="BG37" i="4"/>
  <c r="BF37" i="4"/>
  <c r="BE37" i="4"/>
  <c r="BD37" i="4"/>
  <c r="BC37" i="4"/>
  <c r="BB37" i="4"/>
  <c r="BA37" i="4"/>
  <c r="AZ37" i="4"/>
  <c r="BS36" i="4"/>
  <c r="BR36" i="4"/>
  <c r="BQ36" i="4"/>
  <c r="BP36" i="4"/>
  <c r="BO36" i="4"/>
  <c r="BN36" i="4"/>
  <c r="BM36" i="4"/>
  <c r="BL36" i="4"/>
  <c r="BK36" i="4"/>
  <c r="BJ36" i="4"/>
  <c r="BI36" i="4"/>
  <c r="BH36" i="4"/>
  <c r="BG36" i="4"/>
  <c r="BF36" i="4"/>
  <c r="BE36" i="4"/>
  <c r="BD36" i="4"/>
  <c r="BC36" i="4"/>
  <c r="BB36" i="4"/>
  <c r="BA36" i="4"/>
  <c r="AZ36" i="4"/>
  <c r="BT65" i="4" l="1"/>
  <c r="BF41" i="4"/>
  <c r="BR41" i="4"/>
  <c r="BC41" i="4"/>
  <c r="BG41" i="4"/>
  <c r="BK41" i="4"/>
  <c r="BO41" i="4"/>
  <c r="BS41" i="4"/>
  <c r="BJ41" i="4"/>
  <c r="AZ41" i="4"/>
  <c r="BD41" i="4"/>
  <c r="BH41" i="4"/>
  <c r="BL41" i="4"/>
  <c r="BP41" i="4"/>
  <c r="AZ51" i="4"/>
  <c r="AZ62" i="4" s="1"/>
  <c r="BB41" i="4"/>
  <c r="BN41" i="4"/>
  <c r="BA41" i="4"/>
  <c r="BE41" i="4"/>
  <c r="BI41" i="4"/>
  <c r="BM41" i="4"/>
  <c r="BQ41" i="4"/>
</calcChain>
</file>

<file path=xl/sharedStrings.xml><?xml version="1.0" encoding="utf-8"?>
<sst xmlns="http://schemas.openxmlformats.org/spreadsheetml/2006/main" count="565" uniqueCount="297">
  <si>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</si>
  <si>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</si>
  <si>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</si>
  <si>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</si>
  <si>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</si>
  <si>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</si>
  <si>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</si>
  <si>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</si>
  <si>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</si>
  <si>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</si>
  <si>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</si>
  <si>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</si>
  <si>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</si>
  <si>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</si>
  <si>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</si>
  <si>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</si>
  <si>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</si>
  <si>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</si>
  <si>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</si>
  <si>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</si>
  <si>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</si>
  <si>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</si>
  <si>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</si>
  <si>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</si>
  <si>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</si>
  <si>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</si>
  <si>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</si>
  <si>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</si>
  <si>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</si>
  <si>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</si>
  <si>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</si>
  <si>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</si>
  <si>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</si>
  <si>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</si>
  <si>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</si>
  <si>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</si>
  <si>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</si>
  <si>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</si>
  <si>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</si>
  <si>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</si>
  <si>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</si>
  <si>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</si>
  <si>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</si>
  <si>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</si>
  <si>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</si>
  <si>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</si>
  <si>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</si>
  <si>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</si>
  <si>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</si>
  <si>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</si>
  <si>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</si>
  <si>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</si>
  <si>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</si>
  <si>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</si>
  <si>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</si>
  <si>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</si>
  <si>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</si>
  <si>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</si>
  <si>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</si>
  <si>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</si>
  <si>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</si>
  <si>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</si>
  <si>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</si>
  <si>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</si>
  <si>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</si>
  <si>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</si>
  <si>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</si>
  <si>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</si>
  <si>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</si>
  <si>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</si>
  <si>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</si>
  <si>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</si>
  <si>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</si>
  <si>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</si>
  <si>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</si>
  <si>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</si>
  <si>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</si>
  <si>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</si>
  <si>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</si>
  <si>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</si>
  <si>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</si>
  <si>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</si>
  <si>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</si>
  <si>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</si>
  <si>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</si>
  <si>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</si>
  <si>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</si>
  <si>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</si>
  <si>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</si>
  <si>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</si>
  <si>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</si>
  <si>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</si>
  <si>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</si>
  <si>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</si>
  <si>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</si>
  <si>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</si>
  <si>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</si>
  <si>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</si>
  <si>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</si>
  <si>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</si>
  <si>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</si>
  <si>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</si>
  <si>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</si>
  <si>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</si>
  <si>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</si>
  <si>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</si>
  <si>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</si>
  <si>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</si>
  <si>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</si>
  <si>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</si>
  <si>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</si>
  <si>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</si>
  <si>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</si>
  <si>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</si>
  <si>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</si>
  <si>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</si>
  <si>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</si>
  <si>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</si>
  <si>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</si>
  <si>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</si>
  <si>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</si>
  <si>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</si>
  <si>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</si>
  <si>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</si>
  <si>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</si>
  <si>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</si>
  <si>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</si>
  <si>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</si>
  <si>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</si>
  <si>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</si>
  <si>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</si>
  <si>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</si>
  <si>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</si>
  <si>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</si>
  <si>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</si>
  <si>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</si>
  <si>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</si>
  <si>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</si>
  <si>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</si>
  <si>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</si>
  <si>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</si>
  <si>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</si>
  <si>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</si>
  <si>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</si>
  <si>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</si>
  <si>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</si>
  <si>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</si>
  <si>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</si>
  <si>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</si>
  <si>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</si>
  <si>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</si>
  <si>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</si>
  <si>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</si>
  <si>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</si>
  <si>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</si>
  <si>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</si>
  <si>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</si>
  <si>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</si>
  <si>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</si>
  <si>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</si>
  <si>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</si>
  <si>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</si>
  <si>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</si>
  <si>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</si>
  <si>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</si>
  <si>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</si>
  <si>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</si>
  <si>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</si>
  <si>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</si>
  <si>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</si>
  <si>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</si>
  <si>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</si>
  <si>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</si>
  <si>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</si>
  <si>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</si>
  <si>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</si>
  <si>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</si>
  <si>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</si>
  <si>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</si>
  <si>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</si>
  <si>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</si>
  <si>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</si>
  <si>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</si>
  <si>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</si>
  <si>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</si>
  <si>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</si>
  <si>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</si>
  <si>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</si>
  <si>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</si>
  <si>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</si>
  <si>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</si>
  <si>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</si>
  <si>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</si>
  <si>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</si>
  <si>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</si>
  <si>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</si>
  <si>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</si>
  <si>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</si>
  <si>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</si>
  <si>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</si>
  <si>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</si>
  <si>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</si>
  <si>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</si>
  <si>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</si>
  <si>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</si>
  <si>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</si>
  <si>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</si>
  <si>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</si>
  <si>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</si>
  <si>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</si>
  <si>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</si>
  <si>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</si>
  <si>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</si>
  <si>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</si>
  <si>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</si>
  <si>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</si>
  <si>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</si>
  <si>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</si>
  <si>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</si>
  <si>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</si>
  <si>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</si>
  <si>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</si>
  <si>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</si>
  <si>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</si>
  <si>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</si>
  <si>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</si>
  <si>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</si>
  <si>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</si>
  <si>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</si>
  <si>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</si>
  <si>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</si>
  <si>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</si>
  <si>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</si>
  <si>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</si>
  <si>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</si>
  <si>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</si>
  <si>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</si>
  <si>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</si>
  <si>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</si>
  <si>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</si>
  <si>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</si>
  <si>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</si>
  <si>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</si>
  <si>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</si>
  <si>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</si>
  <si>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</si>
  <si>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</si>
  <si>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</si>
  <si>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</si>
  <si>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</si>
  <si>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</si>
  <si>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</si>
  <si>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</si>
  <si>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</si>
  <si>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</si>
  <si>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</si>
  <si>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</si>
  <si>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</si>
  <si>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</si>
  <si>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</si>
  <si>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</si>
  <si>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</si>
  <si>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</si>
  <si>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</si>
  <si>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</si>
  <si>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</si>
  <si>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</si>
  <si>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</si>
  <si>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</si>
  <si>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</si>
  <si>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</si>
  <si>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</si>
  <si>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</si>
  <si>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</si>
  <si>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</si>
  <si>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</si>
  <si>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</si>
  <si>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</si>
  <si>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</si>
  <si>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</si>
  <si>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</si>
  <si>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</si>
  <si>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</si>
  <si>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</si>
  <si>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</si>
  <si>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</si>
  <si>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</si>
  <si>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</si>
  <si>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</si>
  <si>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</si>
  <si>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ООО "ЭНТ" воздерживается от присоединения к тарифному соглашению до 31.12.2019г.</t>
  </si>
  <si>
    <t>2020</t>
  </si>
  <si>
    <t>Общество с ограниченной ответственностью "Энергонефть Томск" /  ООО "Энергонефть Томск"</t>
  </si>
  <si>
    <t>Показатели, утвержденные
на 2019 год</t>
  </si>
  <si>
    <t>Предложения
на 2020 год</t>
  </si>
  <si>
    <t>Фактические показатели за 2018 год</t>
  </si>
  <si>
    <t>Утверждена генеральным директором ООО «Энергонефть Томск» В.А. Мажуриным, распоряжение № 02-23-5/123 от 08.05.2018г.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</si>
</sst>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t\files\&#1056;&#1069;&#1050;%202020\&#1055;&#1077;&#1088;&#1077;&#1076;&#1072;&#1095;&#1072;%20&#1101;&#1083;&#1077;&#1082;&#1090;&#1088;&#1086;&#1101;&#1085;&#1088;&#1077;&#1075;&#1080;&#1080;\&#1058;&#1102;&#1084;&#1077;&#1085;&#1089;&#1082;&#1072;&#1103;%20&#1086;&#1073;&#1083;&#1072;&#1089;&#1090;&#1100;\&#1041;&#1072;&#1083;&#1072;&#1085;&#1089;&#1099;\&#1055;%201.4,&#1055;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t\files\&#1056;&#1069;&#1050;%202020\&#1055;&#1077;&#1088;&#1077;&#1076;&#1072;&#1095;&#1072;%20&#1101;&#1083;&#1077;&#1082;&#1090;&#1088;&#1086;&#1101;&#1085;&#1088;&#1077;&#1075;&#1080;&#1080;\&#1058;&#1102;&#1084;&#1077;&#1085;&#1089;&#1082;&#1072;&#1103;%20&#1086;&#1073;&#1083;&#1072;&#1089;&#1090;&#1100;\&#1057;&#1084;&#1077;&#1090;&#1099;\&#1055;&#1077;&#1088;&#1077;&#1076;&#1072;&#1095;&#1072;%20&#1058;&#1102;&#1084;&#1077;&#1085;&#1100;_&#1089;&#1084;&#1077;&#1090;&#1072;%20&#1085;&#1072;%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ow r="20">
          <cell r="D20">
            <v>2663781</v>
          </cell>
        </row>
        <row r="71">
          <cell r="D71">
            <v>28098</v>
          </cell>
        </row>
        <row r="86">
          <cell r="D86">
            <v>14960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21">
          <cell r="E21">
            <v>47.249866000000004</v>
          </cell>
        </row>
      </sheetData>
      <sheetData sheetId="1">
        <row r="19">
          <cell r="E19">
            <v>4.3393196087020004E-2</v>
          </cell>
        </row>
        <row r="21">
          <cell r="E21">
            <v>5.4598333333333331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15 смета с расшифр.цеховых"/>
      <sheetName val="ф3 по сч. ф2018"/>
      <sheetName val="ф3 без АУП ф2018"/>
      <sheetName val="ф.1"/>
      <sheetName val="ф3 свод 2018"/>
      <sheetName val="вспомогат.произ-во"/>
      <sheetName val="P 2.1"/>
      <sheetName val="P2.2"/>
      <sheetName val="16"/>
      <sheetName val="потери факт 2018"/>
      <sheetName val="услуга факт 2018"/>
      <sheetName val="Таблица 4"/>
      <sheetName val="Таблица 1"/>
      <sheetName val="Таблица 2"/>
      <sheetName val="Таблица 3"/>
      <sheetName val="КОРР"/>
      <sheetName val="Лист5"/>
      <sheetName val="6"/>
      <sheetName val="4"/>
      <sheetName val="5 "/>
      <sheetName val="ЕКТ"/>
      <sheetName val="без 26сч."/>
      <sheetName val="бу.факт 2013корр.сч."/>
      <sheetName val="Расшиф к 1.21. Тюмень"/>
      <sheetName val="Расшифровка баланс.прибыли 1.21"/>
      <sheetName val="к 1.21 СВОД ЭНТ"/>
      <sheetName val="вспомогательное производств"/>
      <sheetName val="факт вспомогат.пр-во"/>
      <sheetName val="свод бу"/>
      <sheetName val="фзп анализ"/>
    </sheetNames>
    <sheetDataSet>
      <sheetData sheetId="0">
        <row r="11">
          <cell r="G11">
            <v>455.95400000000001</v>
          </cell>
          <cell r="I11">
            <v>455.95400000000001</v>
          </cell>
          <cell r="K11">
            <v>455.95400000000001</v>
          </cell>
        </row>
        <row r="20">
          <cell r="G20">
            <v>2273.7820400000001</v>
          </cell>
          <cell r="I20">
            <v>1813.0008110043186</v>
          </cell>
          <cell r="K20">
            <v>1818.4035534211112</v>
          </cell>
        </row>
        <row r="23">
          <cell r="G23">
            <v>6713.6898799999999</v>
          </cell>
          <cell r="I23">
            <v>8391.3400089572224</v>
          </cell>
          <cell r="K23">
            <v>8416.346202183915</v>
          </cell>
        </row>
        <row r="43">
          <cell r="G43">
            <v>12759.896779056549</v>
          </cell>
          <cell r="I43">
            <v>14190.285072090985</v>
          </cell>
          <cell r="K43">
            <v>14232.572121605817</v>
          </cell>
        </row>
        <row r="93">
          <cell r="G93">
            <v>2749.0173505448302</v>
          </cell>
          <cell r="I93">
            <v>2677.4109739657379</v>
          </cell>
          <cell r="K93">
            <v>6861.3283990719829</v>
          </cell>
        </row>
        <row r="95">
          <cell r="I95">
            <v>1059.299668116184</v>
          </cell>
          <cell r="K95">
            <v>1059.299668116184</v>
          </cell>
        </row>
        <row r="96">
          <cell r="I96">
            <v>-589.64828540300186</v>
          </cell>
          <cell r="K96">
            <v>-3099.3186021860329</v>
          </cell>
        </row>
        <row r="143">
          <cell r="G143">
            <v>9.3423852468734676</v>
          </cell>
          <cell r="I143">
            <v>9.9</v>
          </cell>
          <cell r="K143">
            <v>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O10">
            <v>257805.40112853755</v>
          </cell>
        </row>
        <row r="17">
          <cell r="O17">
            <v>116.52356266612365</v>
          </cell>
        </row>
        <row r="24">
          <cell r="O24">
            <v>477.04992281690062</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7"/>
  <sheetViews>
    <sheetView tabSelected="1" view="pageBreakPreview" topLeftCell="A43" zoomScaleNormal="100" zoomScaleSheetLayoutView="100" workbookViewId="0">
      <selection activeCell="EC49" sqref="EC49"/>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5.42578125" style="1" customWidth="1"/>
    <col min="89" max="104" width="0.85546875" style="1"/>
    <col min="105" max="105" width="5.140625" style="1" customWidth="1"/>
    <col min="106" max="16384" width="0.85546875" style="1"/>
  </cols>
  <sheetData>
    <row r="1" spans="1:105" s="3" customFormat="1" ht="12.75" x14ac:dyDescent="0.2">
      <c r="BQ1" s="3" t="s">
        <v>4</v>
      </c>
    </row>
    <row r="2" spans="1:105" s="3" customFormat="1" ht="39.75" customHeight="1" x14ac:dyDescent="0.2">
      <c r="BQ2" s="36" t="s">
        <v>5</v>
      </c>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ht="3" customHeight="1" x14ac:dyDescent="0.25"/>
    <row r="4" spans="1:105" s="4" customFormat="1" ht="24" customHeight="1" x14ac:dyDescent="0.2">
      <c r="BQ4" s="35" t="s">
        <v>6</v>
      </c>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row>
    <row r="6" spans="1:105" x14ac:dyDescent="0.25">
      <c r="DA6" s="6" t="s">
        <v>7</v>
      </c>
    </row>
    <row r="8" spans="1:105" s="5" customFormat="1" ht="16.5" x14ac:dyDescent="0.25">
      <c r="A8" s="29" t="s">
        <v>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9" t="s">
        <v>9</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row>
    <row r="11" spans="1:105" s="5" customFormat="1" ht="16.5" x14ac:dyDescent="0.25">
      <c r="AU11" s="7" t="s">
        <v>10</v>
      </c>
      <c r="AV11" s="28" t="s">
        <v>291</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11</v>
      </c>
    </row>
    <row r="12" spans="1:105" s="5" customFormat="1" ht="16.5" x14ac:dyDescent="0.25">
      <c r="A12" s="29" t="s">
        <v>12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4" spans="1:105" x14ac:dyDescent="0.25">
      <c r="A14" s="30" t="s">
        <v>292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x14ac:dyDescent="0.2">
      <c r="A15" s="31" t="s">
        <v>13</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x14ac:dyDescent="0.2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x14ac:dyDescent="0.25">
      <c r="A18" s="32" t="s">
        <v>14</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row>
    <row r="20" spans="1:105" x14ac:dyDescent="0.25">
      <c r="A20" s="1" t="s">
        <v>15</v>
      </c>
      <c r="AA20" s="37" t="s">
        <v>281</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x14ac:dyDescent="0.25">
      <c r="A21" s="1" t="s">
        <v>16</v>
      </c>
      <c r="AH21" s="38" t="s">
        <v>282</v>
      </c>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row>
    <row r="22" spans="1:105" x14ac:dyDescent="0.25">
      <c r="A22" s="1" t="s">
        <v>17</v>
      </c>
      <c r="X22" s="34" t="s">
        <v>283</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x14ac:dyDescent="0.25">
      <c r="A23" s="1" t="s">
        <v>18</v>
      </c>
      <c r="X23" s="33" t="s">
        <v>283</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row>
    <row r="24" spans="1:105" x14ac:dyDescent="0.25">
      <c r="A24" s="1" t="s">
        <v>19</v>
      </c>
      <c r="H24" s="34" t="s">
        <v>284</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row>
    <row r="25" spans="1:105" x14ac:dyDescent="0.25">
      <c r="A25" s="1" t="s">
        <v>20</v>
      </c>
      <c r="H25" s="34" t="s">
        <v>285</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row>
    <row r="26" spans="1:105" x14ac:dyDescent="0.25">
      <c r="A26" s="1" t="s">
        <v>21</v>
      </c>
      <c r="Z26" s="38" t="s">
        <v>286</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row>
    <row r="27" spans="1:105" x14ac:dyDescent="0.25">
      <c r="A27" s="1" t="s">
        <v>22</v>
      </c>
      <c r="AF27" s="33" t="s">
        <v>287</v>
      </c>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row>
    <row r="28" spans="1:105" x14ac:dyDescent="0.25">
      <c r="A28" s="1" t="s">
        <v>23</v>
      </c>
      <c r="Z28" s="34" t="s">
        <v>288</v>
      </c>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29" spans="1:105" x14ac:dyDescent="0.25">
      <c r="A29" s="1" t="s">
        <v>24</v>
      </c>
      <c r="H29" s="34" t="s">
        <v>289</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row>
    <row r="31" spans="1:105" x14ac:dyDescent="0.25">
      <c r="A31" s="32" t="s">
        <v>25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row>
    <row r="33" spans="1:105" s="3" customFormat="1" ht="57" customHeight="1" x14ac:dyDescent="0.2">
      <c r="A33" s="39" t="s">
        <v>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40"/>
      <c r="AJ33" s="41" t="s">
        <v>1</v>
      </c>
      <c r="AK33" s="39"/>
      <c r="AL33" s="39"/>
      <c r="AM33" s="39"/>
      <c r="AN33" s="39"/>
      <c r="AO33" s="39"/>
      <c r="AP33" s="39"/>
      <c r="AQ33" s="39"/>
      <c r="AR33" s="39"/>
      <c r="AS33" s="39"/>
      <c r="AT33" s="39"/>
      <c r="AU33" s="39"/>
      <c r="AV33" s="39"/>
      <c r="AW33" s="39"/>
      <c r="AX33" s="39"/>
      <c r="AY33" s="40"/>
      <c r="AZ33" s="41" t="s">
        <v>295</v>
      </c>
      <c r="BA33" s="39"/>
      <c r="BB33" s="39"/>
      <c r="BC33" s="39"/>
      <c r="BD33" s="39"/>
      <c r="BE33" s="39"/>
      <c r="BF33" s="39"/>
      <c r="BG33" s="39"/>
      <c r="BH33" s="39"/>
      <c r="BI33" s="39"/>
      <c r="BJ33" s="39"/>
      <c r="BK33" s="39"/>
      <c r="BL33" s="39"/>
      <c r="BM33" s="39"/>
      <c r="BN33" s="39"/>
      <c r="BO33" s="39"/>
      <c r="BP33" s="39"/>
      <c r="BQ33" s="39"/>
      <c r="BR33" s="39"/>
      <c r="BS33" s="40"/>
      <c r="BT33" s="41" t="s">
        <v>293</v>
      </c>
      <c r="BU33" s="39"/>
      <c r="BV33" s="39"/>
      <c r="BW33" s="39"/>
      <c r="BX33" s="39"/>
      <c r="BY33" s="39"/>
      <c r="BZ33" s="39"/>
      <c r="CA33" s="39"/>
      <c r="CB33" s="39"/>
      <c r="CC33" s="39"/>
      <c r="CD33" s="39"/>
      <c r="CE33" s="39"/>
      <c r="CF33" s="39"/>
      <c r="CG33" s="39"/>
      <c r="CH33" s="39"/>
      <c r="CI33" s="39"/>
      <c r="CJ33" s="40"/>
      <c r="CK33" s="41" t="s">
        <v>294</v>
      </c>
      <c r="CL33" s="39"/>
      <c r="CM33" s="39"/>
      <c r="CN33" s="39"/>
      <c r="CO33" s="39"/>
      <c r="CP33" s="39"/>
      <c r="CQ33" s="39"/>
      <c r="CR33" s="39"/>
      <c r="CS33" s="39"/>
      <c r="CT33" s="39"/>
      <c r="CU33" s="39"/>
      <c r="CV33" s="39"/>
      <c r="CW33" s="39"/>
      <c r="CX33" s="39"/>
      <c r="CY33" s="39"/>
      <c r="CZ33" s="39"/>
      <c r="DA33" s="39"/>
    </row>
    <row r="34" spans="1:105" s="2" customFormat="1" ht="45.75" customHeight="1" x14ac:dyDescent="0.25">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x14ac:dyDescent="0.2">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x14ac:dyDescent="0.25">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9">
        <f>'[1]ф.2 тыс.'!$D$20</f>
        <v>2663781</v>
      </c>
      <c r="BA36" s="20">
        <f>'[1]ф.2 тыс.'!$D$20</f>
        <v>2663781</v>
      </c>
      <c r="BB36" s="20">
        <f>'[1]ф.2 тыс.'!$D$20</f>
        <v>2663781</v>
      </c>
      <c r="BC36" s="20">
        <f>'[1]ф.2 тыс.'!$D$20</f>
        <v>2663781</v>
      </c>
      <c r="BD36" s="20">
        <f>'[1]ф.2 тыс.'!$D$20</f>
        <v>2663781</v>
      </c>
      <c r="BE36" s="20">
        <f>'[1]ф.2 тыс.'!$D$20</f>
        <v>2663781</v>
      </c>
      <c r="BF36" s="20">
        <f>'[1]ф.2 тыс.'!$D$20</f>
        <v>2663781</v>
      </c>
      <c r="BG36" s="20">
        <f>'[1]ф.2 тыс.'!$D$20</f>
        <v>2663781</v>
      </c>
      <c r="BH36" s="20">
        <f>'[1]ф.2 тыс.'!$D$20</f>
        <v>2663781</v>
      </c>
      <c r="BI36" s="20">
        <f>'[1]ф.2 тыс.'!$D$20</f>
        <v>2663781</v>
      </c>
      <c r="BJ36" s="20">
        <f>'[1]ф.2 тыс.'!$D$20</f>
        <v>2663781</v>
      </c>
      <c r="BK36" s="20">
        <f>'[1]ф.2 тыс.'!$D$20</f>
        <v>2663781</v>
      </c>
      <c r="BL36" s="20">
        <f>'[1]ф.2 тыс.'!$D$20</f>
        <v>2663781</v>
      </c>
      <c r="BM36" s="20">
        <f>'[1]ф.2 тыс.'!$D$20</f>
        <v>2663781</v>
      </c>
      <c r="BN36" s="20">
        <f>'[1]ф.2 тыс.'!$D$20</f>
        <v>2663781</v>
      </c>
      <c r="BO36" s="20">
        <f>'[1]ф.2 тыс.'!$D$20</f>
        <v>2663781</v>
      </c>
      <c r="BP36" s="20">
        <f>'[1]ф.2 тыс.'!$D$20</f>
        <v>2663781</v>
      </c>
      <c r="BQ36" s="20">
        <f>'[1]ф.2 тыс.'!$D$20</f>
        <v>2663781</v>
      </c>
      <c r="BR36" s="20">
        <f>'[1]ф.2 тыс.'!$D$20</f>
        <v>2663781</v>
      </c>
      <c r="BS36" s="21">
        <f>'[1]ф.2 тыс.'!$D$20</f>
        <v>2663781</v>
      </c>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x14ac:dyDescent="0.2">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9">
        <f>'[1]ф.2 тыс.'!$D$71</f>
        <v>28098</v>
      </c>
      <c r="BA37" s="20">
        <f>'[1]ф.2 тыс.'!$D$71</f>
        <v>28098</v>
      </c>
      <c r="BB37" s="20">
        <f>'[1]ф.2 тыс.'!$D$71</f>
        <v>28098</v>
      </c>
      <c r="BC37" s="20">
        <f>'[1]ф.2 тыс.'!$D$71</f>
        <v>28098</v>
      </c>
      <c r="BD37" s="20">
        <f>'[1]ф.2 тыс.'!$D$71</f>
        <v>28098</v>
      </c>
      <c r="BE37" s="20">
        <f>'[1]ф.2 тыс.'!$D$71</f>
        <v>28098</v>
      </c>
      <c r="BF37" s="20">
        <f>'[1]ф.2 тыс.'!$D$71</f>
        <v>28098</v>
      </c>
      <c r="BG37" s="20">
        <f>'[1]ф.2 тыс.'!$D$71</f>
        <v>28098</v>
      </c>
      <c r="BH37" s="20">
        <f>'[1]ф.2 тыс.'!$D$71</f>
        <v>28098</v>
      </c>
      <c r="BI37" s="20">
        <f>'[1]ф.2 тыс.'!$D$71</f>
        <v>28098</v>
      </c>
      <c r="BJ37" s="20">
        <f>'[1]ф.2 тыс.'!$D$71</f>
        <v>28098</v>
      </c>
      <c r="BK37" s="20">
        <f>'[1]ф.2 тыс.'!$D$71</f>
        <v>28098</v>
      </c>
      <c r="BL37" s="20">
        <f>'[1]ф.2 тыс.'!$D$71</f>
        <v>28098</v>
      </c>
      <c r="BM37" s="20">
        <f>'[1]ф.2 тыс.'!$D$71</f>
        <v>28098</v>
      </c>
      <c r="BN37" s="20">
        <f>'[1]ф.2 тыс.'!$D$71</f>
        <v>28098</v>
      </c>
      <c r="BO37" s="20">
        <f>'[1]ф.2 тыс.'!$D$71</f>
        <v>28098</v>
      </c>
      <c r="BP37" s="20">
        <f>'[1]ф.2 тыс.'!$D$71</f>
        <v>28098</v>
      </c>
      <c r="BQ37" s="20">
        <f>'[1]ф.2 тыс.'!$D$71</f>
        <v>28098</v>
      </c>
      <c r="BR37" s="20">
        <f>'[1]ф.2 тыс.'!$D$71</f>
        <v>28098</v>
      </c>
      <c r="BS37" s="21">
        <f>'[1]ф.2 тыс.'!$D$71</f>
        <v>28098</v>
      </c>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x14ac:dyDescent="0.2">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9">
        <f>'[2]ЭКО без АУП РН'!$C$612</f>
        <v>40222.035477987491</v>
      </c>
      <c r="BA38" s="20">
        <f>'[2]ЭКО без АУП РН'!$C$612</f>
        <v>40222.035477987491</v>
      </c>
      <c r="BB38" s="20">
        <f>'[2]ЭКО без АУП РН'!$C$612</f>
        <v>40222.035477987491</v>
      </c>
      <c r="BC38" s="20">
        <f>'[2]ЭКО без АУП РН'!$C$612</f>
        <v>40222.035477987491</v>
      </c>
      <c r="BD38" s="20">
        <f>'[2]ЭКО без АУП РН'!$C$612</f>
        <v>40222.035477987491</v>
      </c>
      <c r="BE38" s="20">
        <f>'[2]ЭКО без АУП РН'!$C$612</f>
        <v>40222.035477987491</v>
      </c>
      <c r="BF38" s="20">
        <f>'[2]ЭКО без АУП РН'!$C$612</f>
        <v>40222.035477987491</v>
      </c>
      <c r="BG38" s="20">
        <f>'[2]ЭКО без АУП РН'!$C$612</f>
        <v>40222.035477987491</v>
      </c>
      <c r="BH38" s="20">
        <f>'[2]ЭКО без АУП РН'!$C$612</f>
        <v>40222.035477987491</v>
      </c>
      <c r="BI38" s="20">
        <f>'[2]ЭКО без АУП РН'!$C$612</f>
        <v>40222.035477987491</v>
      </c>
      <c r="BJ38" s="20">
        <f>'[2]ЭКО без АУП РН'!$C$612</f>
        <v>40222.035477987491</v>
      </c>
      <c r="BK38" s="20">
        <f>'[2]ЭКО без АУП РН'!$C$612</f>
        <v>40222.035477987491</v>
      </c>
      <c r="BL38" s="20">
        <f>'[2]ЭКО без АУП РН'!$C$612</f>
        <v>40222.035477987491</v>
      </c>
      <c r="BM38" s="20">
        <f>'[2]ЭКО без АУП РН'!$C$612</f>
        <v>40222.035477987491</v>
      </c>
      <c r="BN38" s="20">
        <f>'[2]ЭКО без АУП РН'!$C$612</f>
        <v>40222.035477987491</v>
      </c>
      <c r="BO38" s="20">
        <f>'[2]ЭКО без АУП РН'!$C$612</f>
        <v>40222.035477987491</v>
      </c>
      <c r="BP38" s="20">
        <f>'[2]ЭКО без АУП РН'!$C$612</f>
        <v>40222.035477987491</v>
      </c>
      <c r="BQ38" s="20">
        <f>'[2]ЭКО без АУП РН'!$C$612</f>
        <v>40222.035477987491</v>
      </c>
      <c r="BR38" s="20">
        <f>'[2]ЭКО без АУП РН'!$C$612</f>
        <v>40222.035477987491</v>
      </c>
      <c r="BS38" s="21">
        <f>'[2]ЭКО без АУП РН'!$C$612</f>
        <v>40222.035477987491</v>
      </c>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x14ac:dyDescent="0.2">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9">
        <f>'[1]ф.2 тыс.'!$D$86</f>
        <v>14960</v>
      </c>
      <c r="BA39" s="20">
        <f>'[1]ф.2 тыс.'!$D$86</f>
        <v>14960</v>
      </c>
      <c r="BB39" s="20">
        <f>'[1]ф.2 тыс.'!$D$86</f>
        <v>14960</v>
      </c>
      <c r="BC39" s="20">
        <f>'[1]ф.2 тыс.'!$D$86</f>
        <v>14960</v>
      </c>
      <c r="BD39" s="20">
        <f>'[1]ф.2 тыс.'!$D$86</f>
        <v>14960</v>
      </c>
      <c r="BE39" s="20">
        <f>'[1]ф.2 тыс.'!$D$86</f>
        <v>14960</v>
      </c>
      <c r="BF39" s="20">
        <f>'[1]ф.2 тыс.'!$D$86</f>
        <v>14960</v>
      </c>
      <c r="BG39" s="20">
        <f>'[1]ф.2 тыс.'!$D$86</f>
        <v>14960</v>
      </c>
      <c r="BH39" s="20">
        <f>'[1]ф.2 тыс.'!$D$86</f>
        <v>14960</v>
      </c>
      <c r="BI39" s="20">
        <f>'[1]ф.2 тыс.'!$D$86</f>
        <v>14960</v>
      </c>
      <c r="BJ39" s="20">
        <f>'[1]ф.2 тыс.'!$D$86</f>
        <v>14960</v>
      </c>
      <c r="BK39" s="20">
        <f>'[1]ф.2 тыс.'!$D$86</f>
        <v>14960</v>
      </c>
      <c r="BL39" s="20">
        <f>'[1]ф.2 тыс.'!$D$86</f>
        <v>14960</v>
      </c>
      <c r="BM39" s="20">
        <f>'[1]ф.2 тыс.'!$D$86</f>
        <v>14960</v>
      </c>
      <c r="BN39" s="20">
        <f>'[1]ф.2 тыс.'!$D$86</f>
        <v>14960</v>
      </c>
      <c r="BO39" s="20">
        <f>'[1]ф.2 тыс.'!$D$86</f>
        <v>14960</v>
      </c>
      <c r="BP39" s="20">
        <f>'[1]ф.2 тыс.'!$D$86</f>
        <v>14960</v>
      </c>
      <c r="BQ39" s="20">
        <f>'[1]ф.2 тыс.'!$D$86</f>
        <v>14960</v>
      </c>
      <c r="BR39" s="20">
        <f>'[1]ф.2 тыс.'!$D$86</f>
        <v>14960</v>
      </c>
      <c r="BS39" s="21">
        <f>'[1]ф.2 тыс.'!$D$86</f>
        <v>14960</v>
      </c>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x14ac:dyDescent="0.2">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x14ac:dyDescent="0.2">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22">
        <f t="shared" ref="AZ41:BS41" si="0">AZ37/AZ36</f>
        <v>1.054816443243645E-2</v>
      </c>
      <c r="BA41" s="23">
        <f t="shared" si="0"/>
        <v>1.054816443243645E-2</v>
      </c>
      <c r="BB41" s="23">
        <f t="shared" si="0"/>
        <v>1.054816443243645E-2</v>
      </c>
      <c r="BC41" s="23">
        <f t="shared" si="0"/>
        <v>1.054816443243645E-2</v>
      </c>
      <c r="BD41" s="23">
        <f t="shared" si="0"/>
        <v>1.054816443243645E-2</v>
      </c>
      <c r="BE41" s="23">
        <f t="shared" si="0"/>
        <v>1.054816443243645E-2</v>
      </c>
      <c r="BF41" s="23">
        <f t="shared" si="0"/>
        <v>1.054816443243645E-2</v>
      </c>
      <c r="BG41" s="23">
        <f t="shared" si="0"/>
        <v>1.054816443243645E-2</v>
      </c>
      <c r="BH41" s="23">
        <f t="shared" si="0"/>
        <v>1.054816443243645E-2</v>
      </c>
      <c r="BI41" s="23">
        <f t="shared" si="0"/>
        <v>1.054816443243645E-2</v>
      </c>
      <c r="BJ41" s="23">
        <f t="shared" si="0"/>
        <v>1.054816443243645E-2</v>
      </c>
      <c r="BK41" s="23">
        <f t="shared" si="0"/>
        <v>1.054816443243645E-2</v>
      </c>
      <c r="BL41" s="23">
        <f t="shared" si="0"/>
        <v>1.054816443243645E-2</v>
      </c>
      <c r="BM41" s="23">
        <f t="shared" si="0"/>
        <v>1.054816443243645E-2</v>
      </c>
      <c r="BN41" s="23">
        <f t="shared" si="0"/>
        <v>1.054816443243645E-2</v>
      </c>
      <c r="BO41" s="23">
        <f t="shared" si="0"/>
        <v>1.054816443243645E-2</v>
      </c>
      <c r="BP41" s="23">
        <f t="shared" si="0"/>
        <v>1.054816443243645E-2</v>
      </c>
      <c r="BQ41" s="23">
        <f t="shared" si="0"/>
        <v>1.054816443243645E-2</v>
      </c>
      <c r="BR41" s="23">
        <f t="shared" si="0"/>
        <v>1.054816443243645E-2</v>
      </c>
      <c r="BS41" s="24">
        <f t="shared" si="0"/>
        <v>1.054816443243645E-2</v>
      </c>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x14ac:dyDescent="0.2">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x14ac:dyDescent="0.2">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x14ac:dyDescent="0.2">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x14ac:dyDescent="0.2">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25">
        <f>'[3]П1.5'!$E$21</f>
        <v>5.4598333333333331</v>
      </c>
      <c r="BA45" s="26">
        <f>'[3]П1.5'!$E$21</f>
        <v>5.4598333333333331</v>
      </c>
      <c r="BB45" s="26">
        <f>'[3]П1.5'!$E$21</f>
        <v>5.4598333333333331</v>
      </c>
      <c r="BC45" s="26">
        <f>'[3]П1.5'!$E$21</f>
        <v>5.4598333333333331</v>
      </c>
      <c r="BD45" s="26">
        <f>'[3]П1.5'!$E$21</f>
        <v>5.4598333333333331</v>
      </c>
      <c r="BE45" s="26">
        <f>'[3]П1.5'!$E$21</f>
        <v>5.4598333333333331</v>
      </c>
      <c r="BF45" s="26">
        <f>'[3]П1.5'!$E$21</f>
        <v>5.4598333333333331</v>
      </c>
      <c r="BG45" s="26">
        <f>'[3]П1.5'!$E$21</f>
        <v>5.4598333333333331</v>
      </c>
      <c r="BH45" s="26">
        <f>'[3]П1.5'!$E$21</f>
        <v>5.4598333333333331</v>
      </c>
      <c r="BI45" s="26">
        <f>'[3]П1.5'!$E$21</f>
        <v>5.4598333333333331</v>
      </c>
      <c r="BJ45" s="26">
        <f>'[3]П1.5'!$E$21</f>
        <v>5.4598333333333331</v>
      </c>
      <c r="BK45" s="26">
        <f>'[3]П1.5'!$E$21</f>
        <v>5.4598333333333331</v>
      </c>
      <c r="BL45" s="26">
        <f>'[3]П1.5'!$E$21</f>
        <v>5.4598333333333331</v>
      </c>
      <c r="BM45" s="26">
        <f>'[3]П1.5'!$E$21</f>
        <v>5.4598333333333331</v>
      </c>
      <c r="BN45" s="26">
        <f>'[3]П1.5'!$E$21</f>
        <v>5.4598333333333331</v>
      </c>
      <c r="BO45" s="26">
        <f>'[3]П1.5'!$E$21</f>
        <v>5.4598333333333331</v>
      </c>
      <c r="BP45" s="26">
        <f>'[3]П1.5'!$E$21</f>
        <v>5.4598333333333331</v>
      </c>
      <c r="BQ45" s="26">
        <f>'[3]П1.5'!$E$21</f>
        <v>5.4598333333333331</v>
      </c>
      <c r="BR45" s="26">
        <f>'[3]П1.5'!$E$21</f>
        <v>5.4598333333333331</v>
      </c>
      <c r="BS45" s="27">
        <f>'[3]П1.5'!$E$21</f>
        <v>5.4598333333333331</v>
      </c>
      <c r="BT45" s="25">
        <v>5.6876330498690155</v>
      </c>
      <c r="BU45" s="26">
        <v>5.6876330498690155</v>
      </c>
      <c r="BV45" s="26">
        <v>5.6876330498690155</v>
      </c>
      <c r="BW45" s="26">
        <v>5.6876330498690155</v>
      </c>
      <c r="BX45" s="26">
        <v>5.6876330498690155</v>
      </c>
      <c r="BY45" s="26">
        <v>5.6876330498690155</v>
      </c>
      <c r="BZ45" s="26">
        <v>5.6876330498690155</v>
      </c>
      <c r="CA45" s="26">
        <v>5.6876330498690155</v>
      </c>
      <c r="CB45" s="26">
        <v>5.6876330498690155</v>
      </c>
      <c r="CC45" s="26">
        <v>5.6876330498690155</v>
      </c>
      <c r="CD45" s="26">
        <v>5.6876330498690155</v>
      </c>
      <c r="CE45" s="26">
        <v>5.6876330498690155</v>
      </c>
      <c r="CF45" s="26">
        <v>5.6876330498690155</v>
      </c>
      <c r="CG45" s="26">
        <v>5.6876330498690155</v>
      </c>
      <c r="CH45" s="26">
        <v>5.6876330498690155</v>
      </c>
      <c r="CI45" s="26">
        <v>5.6876330498690155</v>
      </c>
      <c r="CJ45" s="27">
        <v>5.6876330498690155</v>
      </c>
      <c r="CK45" s="25">
        <v>6.1589999999999998</v>
      </c>
      <c r="CL45" s="26">
        <v>6.1589999999999998</v>
      </c>
      <c r="CM45" s="26">
        <v>6.1589999999999998</v>
      </c>
      <c r="CN45" s="26">
        <v>6.1589999999999998</v>
      </c>
      <c r="CO45" s="26">
        <v>6.1589999999999998</v>
      </c>
      <c r="CP45" s="26">
        <v>6.1589999999999998</v>
      </c>
      <c r="CQ45" s="26">
        <v>6.1589999999999998</v>
      </c>
      <c r="CR45" s="26">
        <v>6.1589999999999998</v>
      </c>
      <c r="CS45" s="26">
        <v>6.1589999999999998</v>
      </c>
      <c r="CT45" s="26">
        <v>6.1589999999999998</v>
      </c>
      <c r="CU45" s="26">
        <v>6.1589999999999998</v>
      </c>
      <c r="CV45" s="26">
        <v>6.1589999999999998</v>
      </c>
      <c r="CW45" s="26">
        <v>6.1589999999999998</v>
      </c>
      <c r="CX45" s="26">
        <v>6.1589999999999998</v>
      </c>
      <c r="CY45" s="26">
        <v>6.1589999999999998</v>
      </c>
      <c r="CZ45" s="26">
        <v>6.1589999999999998</v>
      </c>
      <c r="DA45" s="26">
        <v>6.1589999999999998</v>
      </c>
    </row>
    <row r="46" spans="1:105" s="3" customFormat="1" ht="27.75" customHeight="1" x14ac:dyDescent="0.2">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9">
        <f>'[3]П1.4'!$E$21*1000</f>
        <v>47249.866000000002</v>
      </c>
      <c r="BA46" s="20">
        <f>'[3]П1.4'!$E$21*1000</f>
        <v>47249.866000000002</v>
      </c>
      <c r="BB46" s="20">
        <f>'[3]П1.4'!$E$21*1000</f>
        <v>47249.866000000002</v>
      </c>
      <c r="BC46" s="20">
        <f>'[3]П1.4'!$E$21*1000</f>
        <v>47249.866000000002</v>
      </c>
      <c r="BD46" s="20">
        <f>'[3]П1.4'!$E$21*1000</f>
        <v>47249.866000000002</v>
      </c>
      <c r="BE46" s="20">
        <f>'[3]П1.4'!$E$21*1000</f>
        <v>47249.866000000002</v>
      </c>
      <c r="BF46" s="20">
        <f>'[3]П1.4'!$E$21*1000</f>
        <v>47249.866000000002</v>
      </c>
      <c r="BG46" s="20">
        <f>'[3]П1.4'!$E$21*1000</f>
        <v>47249.866000000002</v>
      </c>
      <c r="BH46" s="20">
        <f>'[3]П1.4'!$E$21*1000</f>
        <v>47249.866000000002</v>
      </c>
      <c r="BI46" s="20">
        <f>'[3]П1.4'!$E$21*1000</f>
        <v>47249.866000000002</v>
      </c>
      <c r="BJ46" s="20">
        <f>'[3]П1.4'!$E$21*1000</f>
        <v>47249.866000000002</v>
      </c>
      <c r="BK46" s="20">
        <f>'[3]П1.4'!$E$21*1000</f>
        <v>47249.866000000002</v>
      </c>
      <c r="BL46" s="20">
        <f>'[3]П1.4'!$E$21*1000</f>
        <v>47249.866000000002</v>
      </c>
      <c r="BM46" s="20">
        <f>'[3]П1.4'!$E$21*1000</f>
        <v>47249.866000000002</v>
      </c>
      <c r="BN46" s="20">
        <f>'[3]П1.4'!$E$21*1000</f>
        <v>47249.866000000002</v>
      </c>
      <c r="BO46" s="20">
        <f>'[3]П1.4'!$E$21*1000</f>
        <v>47249.866000000002</v>
      </c>
      <c r="BP46" s="20">
        <f>'[3]П1.4'!$E$21*1000</f>
        <v>47249.866000000002</v>
      </c>
      <c r="BQ46" s="20">
        <f>'[3]П1.4'!$E$21*1000</f>
        <v>47249.866000000002</v>
      </c>
      <c r="BR46" s="20">
        <f>'[3]П1.4'!$E$21*1000</f>
        <v>47249.866000000002</v>
      </c>
      <c r="BS46" s="21">
        <f>'[3]П1.4'!$E$21*1000</f>
        <v>47249.866000000002</v>
      </c>
      <c r="BT46" s="19">
        <v>48830.75468125617</v>
      </c>
      <c r="BU46" s="20">
        <v>48830.75468125617</v>
      </c>
      <c r="BV46" s="20">
        <v>48830.75468125617</v>
      </c>
      <c r="BW46" s="20">
        <v>48830.75468125617</v>
      </c>
      <c r="BX46" s="20">
        <v>48830.75468125617</v>
      </c>
      <c r="BY46" s="20">
        <v>48830.75468125617</v>
      </c>
      <c r="BZ46" s="20">
        <v>48830.75468125617</v>
      </c>
      <c r="CA46" s="20">
        <v>48830.75468125617</v>
      </c>
      <c r="CB46" s="20">
        <v>48830.75468125617</v>
      </c>
      <c r="CC46" s="20">
        <v>48830.75468125617</v>
      </c>
      <c r="CD46" s="20">
        <v>48830.75468125617</v>
      </c>
      <c r="CE46" s="20">
        <v>48830.75468125617</v>
      </c>
      <c r="CF46" s="20">
        <v>48830.75468125617</v>
      </c>
      <c r="CG46" s="20">
        <v>48830.75468125617</v>
      </c>
      <c r="CH46" s="20">
        <v>48830.75468125617</v>
      </c>
      <c r="CI46" s="20">
        <v>48830.75468125617</v>
      </c>
      <c r="CJ46" s="21">
        <v>48830.75468125617</v>
      </c>
      <c r="CK46" s="19">
        <v>52850.175999999992</v>
      </c>
      <c r="CL46" s="20">
        <v>52850.175999999992</v>
      </c>
      <c r="CM46" s="20">
        <v>52850.175999999992</v>
      </c>
      <c r="CN46" s="20">
        <v>52850.175999999992</v>
      </c>
      <c r="CO46" s="20">
        <v>52850.175999999992</v>
      </c>
      <c r="CP46" s="20">
        <v>52850.175999999992</v>
      </c>
      <c r="CQ46" s="20">
        <v>52850.175999999992</v>
      </c>
      <c r="CR46" s="20">
        <v>52850.175999999992</v>
      </c>
      <c r="CS46" s="20">
        <v>52850.175999999992</v>
      </c>
      <c r="CT46" s="20">
        <v>52850.175999999992</v>
      </c>
      <c r="CU46" s="20">
        <v>52850.175999999992</v>
      </c>
      <c r="CV46" s="20">
        <v>52850.175999999992</v>
      </c>
      <c r="CW46" s="20">
        <v>52850.175999999992</v>
      </c>
      <c r="CX46" s="20">
        <v>52850.175999999992</v>
      </c>
      <c r="CY46" s="20">
        <v>52850.175999999992</v>
      </c>
      <c r="CZ46" s="20">
        <v>52850.175999999992</v>
      </c>
      <c r="DA46" s="20">
        <v>52850.175999999992</v>
      </c>
    </row>
    <row r="47" spans="1:105" s="3" customFormat="1" ht="57" customHeight="1" x14ac:dyDescent="0.2">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x14ac:dyDescent="0.2">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22">
        <f>'[3]П1.5'!$E$19</f>
        <v>4.3393196087020004E-2</v>
      </c>
      <c r="BA48" s="23">
        <f>'[3]П1.5'!$E$19</f>
        <v>4.3393196087020004E-2</v>
      </c>
      <c r="BB48" s="23">
        <f>'[3]П1.5'!$E$19</f>
        <v>4.3393196087020004E-2</v>
      </c>
      <c r="BC48" s="23">
        <f>'[3]П1.5'!$E$19</f>
        <v>4.3393196087020004E-2</v>
      </c>
      <c r="BD48" s="23">
        <f>'[3]П1.5'!$E$19</f>
        <v>4.3393196087020004E-2</v>
      </c>
      <c r="BE48" s="23">
        <f>'[3]П1.5'!$E$19</f>
        <v>4.3393196087020004E-2</v>
      </c>
      <c r="BF48" s="23">
        <f>'[3]П1.5'!$E$19</f>
        <v>4.3393196087020004E-2</v>
      </c>
      <c r="BG48" s="23">
        <f>'[3]П1.5'!$E$19</f>
        <v>4.3393196087020004E-2</v>
      </c>
      <c r="BH48" s="23">
        <f>'[3]П1.5'!$E$19</f>
        <v>4.3393196087020004E-2</v>
      </c>
      <c r="BI48" s="23">
        <f>'[3]П1.5'!$E$19</f>
        <v>4.3393196087020004E-2</v>
      </c>
      <c r="BJ48" s="23">
        <f>'[3]П1.5'!$E$19</f>
        <v>4.3393196087020004E-2</v>
      </c>
      <c r="BK48" s="23">
        <f>'[3]П1.5'!$E$19</f>
        <v>4.3393196087020004E-2</v>
      </c>
      <c r="BL48" s="23">
        <f>'[3]П1.5'!$E$19</f>
        <v>4.3393196087020004E-2</v>
      </c>
      <c r="BM48" s="23">
        <f>'[3]П1.5'!$E$19</f>
        <v>4.3393196087020004E-2</v>
      </c>
      <c r="BN48" s="23">
        <f>'[3]П1.5'!$E$19</f>
        <v>4.3393196087020004E-2</v>
      </c>
      <c r="BO48" s="23">
        <f>'[3]П1.5'!$E$19</f>
        <v>4.3393196087020004E-2</v>
      </c>
      <c r="BP48" s="23">
        <f>'[3]П1.5'!$E$19</f>
        <v>4.3393196087020004E-2</v>
      </c>
      <c r="BQ48" s="23">
        <f>'[3]П1.5'!$E$19</f>
        <v>4.3393196087020004E-2</v>
      </c>
      <c r="BR48" s="23">
        <f>'[3]П1.5'!$E$19</f>
        <v>4.3393196087020004E-2</v>
      </c>
      <c r="BS48" s="24">
        <f>'[3]П1.5'!$E$19</f>
        <v>4.3393196087020004E-2</v>
      </c>
      <c r="BT48" s="22">
        <v>4.3400000000000001E-2</v>
      </c>
      <c r="BU48" s="23">
        <v>4.3400000000000001E-2</v>
      </c>
      <c r="BV48" s="23">
        <v>4.3400000000000001E-2</v>
      </c>
      <c r="BW48" s="23">
        <v>4.3400000000000001E-2</v>
      </c>
      <c r="BX48" s="23">
        <v>4.3400000000000001E-2</v>
      </c>
      <c r="BY48" s="23">
        <v>4.3400000000000001E-2</v>
      </c>
      <c r="BZ48" s="23">
        <v>4.3400000000000001E-2</v>
      </c>
      <c r="CA48" s="23">
        <v>4.3400000000000001E-2</v>
      </c>
      <c r="CB48" s="23">
        <v>4.3400000000000001E-2</v>
      </c>
      <c r="CC48" s="23">
        <v>4.3400000000000001E-2</v>
      </c>
      <c r="CD48" s="23">
        <v>4.3400000000000001E-2</v>
      </c>
      <c r="CE48" s="23">
        <v>4.3400000000000001E-2</v>
      </c>
      <c r="CF48" s="23">
        <v>4.3400000000000001E-2</v>
      </c>
      <c r="CG48" s="23">
        <v>4.3400000000000001E-2</v>
      </c>
      <c r="CH48" s="23">
        <v>4.3400000000000001E-2</v>
      </c>
      <c r="CI48" s="23">
        <v>4.3400000000000001E-2</v>
      </c>
      <c r="CJ48" s="24">
        <v>4.3400000000000001E-2</v>
      </c>
      <c r="CK48" s="22">
        <v>4.3400000000000001E-2</v>
      </c>
      <c r="CL48" s="23">
        <v>4.3400000000000001E-2</v>
      </c>
      <c r="CM48" s="23">
        <v>4.3400000000000001E-2</v>
      </c>
      <c r="CN48" s="23">
        <v>4.3400000000000001E-2</v>
      </c>
      <c r="CO48" s="23">
        <v>4.3400000000000001E-2</v>
      </c>
      <c r="CP48" s="23">
        <v>4.3400000000000001E-2</v>
      </c>
      <c r="CQ48" s="23">
        <v>4.3400000000000001E-2</v>
      </c>
      <c r="CR48" s="23">
        <v>4.3400000000000001E-2</v>
      </c>
      <c r="CS48" s="23">
        <v>4.3400000000000001E-2</v>
      </c>
      <c r="CT48" s="23">
        <v>4.3400000000000001E-2</v>
      </c>
      <c r="CU48" s="23">
        <v>4.3400000000000001E-2</v>
      </c>
      <c r="CV48" s="23">
        <v>4.3400000000000001E-2</v>
      </c>
      <c r="CW48" s="23">
        <v>4.3400000000000001E-2</v>
      </c>
      <c r="CX48" s="23">
        <v>4.3400000000000001E-2</v>
      </c>
      <c r="CY48" s="23">
        <v>4.3400000000000001E-2</v>
      </c>
      <c r="CZ48" s="23">
        <v>4.3400000000000001E-2</v>
      </c>
      <c r="DA48" s="23">
        <v>4.3400000000000001E-2</v>
      </c>
    </row>
    <row r="49" spans="1:105" s="3" customFormat="1" ht="91.5" customHeight="1" x14ac:dyDescent="0.2">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296</v>
      </c>
      <c r="BA49" s="16"/>
      <c r="BB49" s="16"/>
      <c r="BC49" s="16"/>
      <c r="BD49" s="16"/>
      <c r="BE49" s="16"/>
      <c r="BF49" s="16"/>
      <c r="BG49" s="16"/>
      <c r="BH49" s="16"/>
      <c r="BI49" s="16"/>
      <c r="BJ49" s="16"/>
      <c r="BK49" s="16"/>
      <c r="BL49" s="16"/>
      <c r="BM49" s="16"/>
      <c r="BN49" s="16"/>
      <c r="BO49" s="16"/>
      <c r="BP49" s="16"/>
      <c r="BQ49" s="16"/>
      <c r="BR49" s="16"/>
      <c r="BS49" s="17"/>
      <c r="BT49" s="15" t="s">
        <v>296</v>
      </c>
      <c r="BU49" s="16"/>
      <c r="BV49" s="16"/>
      <c r="BW49" s="16"/>
      <c r="BX49" s="16"/>
      <c r="BY49" s="16"/>
      <c r="BZ49" s="16"/>
      <c r="CA49" s="16"/>
      <c r="CB49" s="16"/>
      <c r="CC49" s="16"/>
      <c r="CD49" s="16"/>
      <c r="CE49" s="16"/>
      <c r="CF49" s="16"/>
      <c r="CG49" s="16"/>
      <c r="CH49" s="16"/>
      <c r="CI49" s="16"/>
      <c r="CJ49" s="17"/>
      <c r="CK49" s="15" t="s">
        <v>296</v>
      </c>
      <c r="CL49" s="16"/>
      <c r="CM49" s="16"/>
      <c r="CN49" s="16"/>
      <c r="CO49" s="16"/>
      <c r="CP49" s="16"/>
      <c r="CQ49" s="16"/>
      <c r="CR49" s="16"/>
      <c r="CS49" s="16"/>
      <c r="CT49" s="16"/>
      <c r="CU49" s="16"/>
      <c r="CV49" s="16"/>
      <c r="CW49" s="16"/>
      <c r="CX49" s="16"/>
      <c r="CY49" s="16"/>
      <c r="CZ49" s="16"/>
      <c r="DA49" s="16"/>
    </row>
    <row r="50" spans="1:105" s="3" customFormat="1" ht="66" customHeight="1" x14ac:dyDescent="0.2">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x14ac:dyDescent="0.2">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f>AZ52+AZ57+AZ58</f>
        <v>15508.91412960138</v>
      </c>
      <c r="BA51" s="16"/>
      <c r="BB51" s="16"/>
      <c r="BC51" s="16"/>
      <c r="BD51" s="16"/>
      <c r="BE51" s="16"/>
      <c r="BF51" s="16"/>
      <c r="BG51" s="16"/>
      <c r="BH51" s="16"/>
      <c r="BI51" s="16"/>
      <c r="BJ51" s="16"/>
      <c r="BK51" s="16"/>
      <c r="BL51" s="16"/>
      <c r="BM51" s="16"/>
      <c r="BN51" s="16"/>
      <c r="BO51" s="16"/>
      <c r="BP51" s="16"/>
      <c r="BQ51" s="16"/>
      <c r="BR51" s="16"/>
      <c r="BS51" s="17"/>
      <c r="BT51" s="19">
        <f>BT52+BT57+BT58</f>
        <v>17337.347428769903</v>
      </c>
      <c r="BU51" s="16"/>
      <c r="BV51" s="16"/>
      <c r="BW51" s="16"/>
      <c r="BX51" s="16"/>
      <c r="BY51" s="16"/>
      <c r="BZ51" s="16"/>
      <c r="CA51" s="16"/>
      <c r="CB51" s="16"/>
      <c r="CC51" s="16"/>
      <c r="CD51" s="16"/>
      <c r="CE51" s="16"/>
      <c r="CF51" s="16"/>
      <c r="CG51" s="16"/>
      <c r="CH51" s="16"/>
      <c r="CI51" s="16"/>
      <c r="CJ51" s="17"/>
      <c r="CK51" s="19">
        <f>CK52+CK57+CK58</f>
        <v>19053.881586607953</v>
      </c>
      <c r="CL51" s="16"/>
      <c r="CM51" s="16"/>
      <c r="CN51" s="16"/>
      <c r="CO51" s="16"/>
      <c r="CP51" s="16"/>
      <c r="CQ51" s="16"/>
      <c r="CR51" s="16"/>
      <c r="CS51" s="16"/>
      <c r="CT51" s="16"/>
      <c r="CU51" s="16"/>
      <c r="CV51" s="16"/>
      <c r="CW51" s="16"/>
      <c r="CX51" s="16"/>
      <c r="CY51" s="16"/>
      <c r="CZ51" s="16"/>
      <c r="DA51" s="16"/>
    </row>
    <row r="52" spans="1:105" s="3" customFormat="1" ht="95.25" customHeight="1" x14ac:dyDescent="0.2">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9">
        <f>'[4]сводный расчет'!$G$43</f>
        <v>12759.896779056549</v>
      </c>
      <c r="BA52" s="20">
        <f>'[4]сводный расчет'!$G$43</f>
        <v>12759.896779056549</v>
      </c>
      <c r="BB52" s="20">
        <f>'[4]сводный расчет'!$G$43</f>
        <v>12759.896779056549</v>
      </c>
      <c r="BC52" s="20">
        <f>'[4]сводный расчет'!$G$43</f>
        <v>12759.896779056549</v>
      </c>
      <c r="BD52" s="20">
        <f>'[4]сводный расчет'!$G$43</f>
        <v>12759.896779056549</v>
      </c>
      <c r="BE52" s="20">
        <f>'[4]сводный расчет'!$G$43</f>
        <v>12759.896779056549</v>
      </c>
      <c r="BF52" s="20">
        <f>'[4]сводный расчет'!$G$43</f>
        <v>12759.896779056549</v>
      </c>
      <c r="BG52" s="20">
        <f>'[4]сводный расчет'!$G$43</f>
        <v>12759.896779056549</v>
      </c>
      <c r="BH52" s="20">
        <f>'[4]сводный расчет'!$G$43</f>
        <v>12759.896779056549</v>
      </c>
      <c r="BI52" s="20">
        <f>'[4]сводный расчет'!$G$43</f>
        <v>12759.896779056549</v>
      </c>
      <c r="BJ52" s="20">
        <f>'[4]сводный расчет'!$G$43</f>
        <v>12759.896779056549</v>
      </c>
      <c r="BK52" s="20">
        <f>'[4]сводный расчет'!$G$43</f>
        <v>12759.896779056549</v>
      </c>
      <c r="BL52" s="20">
        <f>'[4]сводный расчет'!$G$43</f>
        <v>12759.896779056549</v>
      </c>
      <c r="BM52" s="20">
        <f>'[4]сводный расчет'!$G$43</f>
        <v>12759.896779056549</v>
      </c>
      <c r="BN52" s="20">
        <f>'[4]сводный расчет'!$G$43</f>
        <v>12759.896779056549</v>
      </c>
      <c r="BO52" s="20">
        <f>'[4]сводный расчет'!$G$43</f>
        <v>12759.896779056549</v>
      </c>
      <c r="BP52" s="20">
        <f>'[4]сводный расчет'!$G$43</f>
        <v>12759.896779056549</v>
      </c>
      <c r="BQ52" s="20">
        <f>'[4]сводный расчет'!$G$43</f>
        <v>12759.896779056549</v>
      </c>
      <c r="BR52" s="20">
        <f>'[4]сводный расчет'!$G$43</f>
        <v>12759.896779056549</v>
      </c>
      <c r="BS52" s="21">
        <f>'[4]сводный расчет'!$G$43</f>
        <v>12759.896779056549</v>
      </c>
      <c r="BT52" s="19">
        <f>'[4]сводный расчет'!$I$43</f>
        <v>14190.285072090985</v>
      </c>
      <c r="BU52" s="20">
        <f>'[4]сводный расчет'!$I$43</f>
        <v>14190.285072090985</v>
      </c>
      <c r="BV52" s="20">
        <f>'[4]сводный расчет'!$I$43</f>
        <v>14190.285072090985</v>
      </c>
      <c r="BW52" s="20">
        <f>'[4]сводный расчет'!$I$43</f>
        <v>14190.285072090985</v>
      </c>
      <c r="BX52" s="20">
        <f>'[4]сводный расчет'!$I$43</f>
        <v>14190.285072090985</v>
      </c>
      <c r="BY52" s="20">
        <f>'[4]сводный расчет'!$I$43</f>
        <v>14190.285072090985</v>
      </c>
      <c r="BZ52" s="20">
        <f>'[4]сводный расчет'!$I$43</f>
        <v>14190.285072090985</v>
      </c>
      <c r="CA52" s="20">
        <f>'[4]сводный расчет'!$I$43</f>
        <v>14190.285072090985</v>
      </c>
      <c r="CB52" s="20">
        <f>'[4]сводный расчет'!$I$43</f>
        <v>14190.285072090985</v>
      </c>
      <c r="CC52" s="20">
        <f>'[4]сводный расчет'!$I$43</f>
        <v>14190.285072090985</v>
      </c>
      <c r="CD52" s="20">
        <f>'[4]сводный расчет'!$I$43</f>
        <v>14190.285072090985</v>
      </c>
      <c r="CE52" s="20">
        <f>'[4]сводный расчет'!$I$43</f>
        <v>14190.285072090985</v>
      </c>
      <c r="CF52" s="20">
        <f>'[4]сводный расчет'!$I$43</f>
        <v>14190.285072090985</v>
      </c>
      <c r="CG52" s="20">
        <f>'[4]сводный расчет'!$I$43</f>
        <v>14190.285072090985</v>
      </c>
      <c r="CH52" s="20">
        <f>'[4]сводный расчет'!$I$43</f>
        <v>14190.285072090985</v>
      </c>
      <c r="CI52" s="20">
        <f>'[4]сводный расчет'!$I$43</f>
        <v>14190.285072090985</v>
      </c>
      <c r="CJ52" s="21">
        <f>'[4]сводный расчет'!$I$43</f>
        <v>14190.285072090985</v>
      </c>
      <c r="CK52" s="19">
        <f>'[4]сводный расчет'!$K$43</f>
        <v>14232.572121605817</v>
      </c>
      <c r="CL52" s="20">
        <f>'[4]сводный расчет'!$K$43</f>
        <v>14232.572121605817</v>
      </c>
      <c r="CM52" s="20">
        <f>'[4]сводный расчет'!$K$43</f>
        <v>14232.572121605817</v>
      </c>
      <c r="CN52" s="20">
        <f>'[4]сводный расчет'!$K$43</f>
        <v>14232.572121605817</v>
      </c>
      <c r="CO52" s="20">
        <f>'[4]сводный расчет'!$K$43</f>
        <v>14232.572121605817</v>
      </c>
      <c r="CP52" s="20">
        <f>'[4]сводный расчет'!$K$43</f>
        <v>14232.572121605817</v>
      </c>
      <c r="CQ52" s="20">
        <f>'[4]сводный расчет'!$K$43</f>
        <v>14232.572121605817</v>
      </c>
      <c r="CR52" s="20">
        <f>'[4]сводный расчет'!$K$43</f>
        <v>14232.572121605817</v>
      </c>
      <c r="CS52" s="20">
        <f>'[4]сводный расчет'!$K$43</f>
        <v>14232.572121605817</v>
      </c>
      <c r="CT52" s="20">
        <f>'[4]сводный расчет'!$K$43</f>
        <v>14232.572121605817</v>
      </c>
      <c r="CU52" s="20">
        <f>'[4]сводный расчет'!$K$43</f>
        <v>14232.572121605817</v>
      </c>
      <c r="CV52" s="20">
        <f>'[4]сводный расчет'!$K$43</f>
        <v>14232.572121605817</v>
      </c>
      <c r="CW52" s="20">
        <f>'[4]сводный расчет'!$K$43</f>
        <v>14232.572121605817</v>
      </c>
      <c r="CX52" s="20">
        <f>'[4]сводный расчет'!$K$43</f>
        <v>14232.572121605817</v>
      </c>
      <c r="CY52" s="20">
        <f>'[4]сводный расчет'!$K$43</f>
        <v>14232.572121605817</v>
      </c>
      <c r="CZ52" s="20">
        <f>'[4]сводный расчет'!$K$43</f>
        <v>14232.572121605817</v>
      </c>
      <c r="DA52" s="20">
        <f>'[4]сводный расчет'!$K$43</f>
        <v>14232.572121605817</v>
      </c>
    </row>
    <row r="53" spans="1:105" s="3" customFormat="1" ht="15" customHeight="1" x14ac:dyDescent="0.2">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x14ac:dyDescent="0.2">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f>'[4]сводный расчет'!$G$23</f>
        <v>6713.6898799999999</v>
      </c>
      <c r="BA54" s="20">
        <f>'[4]сводный расчет'!$G$23</f>
        <v>6713.6898799999999</v>
      </c>
      <c r="BB54" s="20">
        <f>'[4]сводный расчет'!$G$23</f>
        <v>6713.6898799999999</v>
      </c>
      <c r="BC54" s="20">
        <f>'[4]сводный расчет'!$G$23</f>
        <v>6713.6898799999999</v>
      </c>
      <c r="BD54" s="20">
        <f>'[4]сводный расчет'!$G$23</f>
        <v>6713.6898799999999</v>
      </c>
      <c r="BE54" s="20">
        <f>'[4]сводный расчет'!$G$23</f>
        <v>6713.6898799999999</v>
      </c>
      <c r="BF54" s="20">
        <f>'[4]сводный расчет'!$G$23</f>
        <v>6713.6898799999999</v>
      </c>
      <c r="BG54" s="20">
        <f>'[4]сводный расчет'!$G$23</f>
        <v>6713.6898799999999</v>
      </c>
      <c r="BH54" s="20">
        <f>'[4]сводный расчет'!$G$23</f>
        <v>6713.6898799999999</v>
      </c>
      <c r="BI54" s="20">
        <f>'[4]сводный расчет'!$G$23</f>
        <v>6713.6898799999999</v>
      </c>
      <c r="BJ54" s="20">
        <f>'[4]сводный расчет'!$G$23</f>
        <v>6713.6898799999999</v>
      </c>
      <c r="BK54" s="20">
        <f>'[4]сводный расчет'!$G$23</f>
        <v>6713.6898799999999</v>
      </c>
      <c r="BL54" s="20">
        <f>'[4]сводный расчет'!$G$23</f>
        <v>6713.6898799999999</v>
      </c>
      <c r="BM54" s="20">
        <f>'[4]сводный расчет'!$G$23</f>
        <v>6713.6898799999999</v>
      </c>
      <c r="BN54" s="20">
        <f>'[4]сводный расчет'!$G$23</f>
        <v>6713.6898799999999</v>
      </c>
      <c r="BO54" s="20">
        <f>'[4]сводный расчет'!$G$23</f>
        <v>6713.6898799999999</v>
      </c>
      <c r="BP54" s="20">
        <f>'[4]сводный расчет'!$G$23</f>
        <v>6713.6898799999999</v>
      </c>
      <c r="BQ54" s="20">
        <f>'[4]сводный расчет'!$G$23</f>
        <v>6713.6898799999999</v>
      </c>
      <c r="BR54" s="20">
        <f>'[4]сводный расчет'!$G$23</f>
        <v>6713.6898799999999</v>
      </c>
      <c r="BS54" s="21">
        <f>'[4]сводный расчет'!$G$23</f>
        <v>6713.6898799999999</v>
      </c>
      <c r="BT54" s="19">
        <f>'[4]сводный расчет'!$I$23</f>
        <v>8391.3400089572224</v>
      </c>
      <c r="BU54" s="20">
        <f>'[4]сводный расчет'!$I$23</f>
        <v>8391.3400089572224</v>
      </c>
      <c r="BV54" s="20">
        <f>'[4]сводный расчет'!$I$23</f>
        <v>8391.3400089572224</v>
      </c>
      <c r="BW54" s="20">
        <f>'[4]сводный расчет'!$I$23</f>
        <v>8391.3400089572224</v>
      </c>
      <c r="BX54" s="20">
        <f>'[4]сводный расчет'!$I$23</f>
        <v>8391.3400089572224</v>
      </c>
      <c r="BY54" s="20">
        <f>'[4]сводный расчет'!$I$23</f>
        <v>8391.3400089572224</v>
      </c>
      <c r="BZ54" s="20">
        <f>'[4]сводный расчет'!$I$23</f>
        <v>8391.3400089572224</v>
      </c>
      <c r="CA54" s="20">
        <f>'[4]сводный расчет'!$I$23</f>
        <v>8391.3400089572224</v>
      </c>
      <c r="CB54" s="20">
        <f>'[4]сводный расчет'!$I$23</f>
        <v>8391.3400089572224</v>
      </c>
      <c r="CC54" s="20">
        <f>'[4]сводный расчет'!$I$23</f>
        <v>8391.3400089572224</v>
      </c>
      <c r="CD54" s="20">
        <f>'[4]сводный расчет'!$I$23</f>
        <v>8391.3400089572224</v>
      </c>
      <c r="CE54" s="20">
        <f>'[4]сводный расчет'!$I$23</f>
        <v>8391.3400089572224</v>
      </c>
      <c r="CF54" s="20">
        <f>'[4]сводный расчет'!$I$23</f>
        <v>8391.3400089572224</v>
      </c>
      <c r="CG54" s="20">
        <f>'[4]сводный расчет'!$I$23</f>
        <v>8391.3400089572224</v>
      </c>
      <c r="CH54" s="20">
        <f>'[4]сводный расчет'!$I$23</f>
        <v>8391.3400089572224</v>
      </c>
      <c r="CI54" s="20">
        <f>'[4]сводный расчет'!$I$23</f>
        <v>8391.3400089572224</v>
      </c>
      <c r="CJ54" s="21">
        <f>'[4]сводный расчет'!$I$23</f>
        <v>8391.3400089572224</v>
      </c>
      <c r="CK54" s="19">
        <f>'[4]сводный расчет'!$K$23</f>
        <v>8416.346202183915</v>
      </c>
      <c r="CL54" s="20">
        <f>'[4]сводный расчет'!$K$23</f>
        <v>8416.346202183915</v>
      </c>
      <c r="CM54" s="20">
        <f>'[4]сводный расчет'!$K$23</f>
        <v>8416.346202183915</v>
      </c>
      <c r="CN54" s="20">
        <f>'[4]сводный расчет'!$K$23</f>
        <v>8416.346202183915</v>
      </c>
      <c r="CO54" s="20">
        <f>'[4]сводный расчет'!$K$23</f>
        <v>8416.346202183915</v>
      </c>
      <c r="CP54" s="20">
        <f>'[4]сводный расчет'!$K$23</f>
        <v>8416.346202183915</v>
      </c>
      <c r="CQ54" s="20">
        <f>'[4]сводный расчет'!$K$23</f>
        <v>8416.346202183915</v>
      </c>
      <c r="CR54" s="20">
        <f>'[4]сводный расчет'!$K$23</f>
        <v>8416.346202183915</v>
      </c>
      <c r="CS54" s="20">
        <f>'[4]сводный расчет'!$K$23</f>
        <v>8416.346202183915</v>
      </c>
      <c r="CT54" s="20">
        <f>'[4]сводный расчет'!$K$23</f>
        <v>8416.346202183915</v>
      </c>
      <c r="CU54" s="20">
        <f>'[4]сводный расчет'!$K$23</f>
        <v>8416.346202183915</v>
      </c>
      <c r="CV54" s="20">
        <f>'[4]сводный расчет'!$K$23</f>
        <v>8416.346202183915</v>
      </c>
      <c r="CW54" s="20">
        <f>'[4]сводный расчет'!$K$23</f>
        <v>8416.346202183915</v>
      </c>
      <c r="CX54" s="20">
        <f>'[4]сводный расчет'!$K$23</f>
        <v>8416.346202183915</v>
      </c>
      <c r="CY54" s="20">
        <f>'[4]сводный расчет'!$K$23</f>
        <v>8416.346202183915</v>
      </c>
      <c r="CZ54" s="20">
        <f>'[4]сводный расчет'!$K$23</f>
        <v>8416.346202183915</v>
      </c>
      <c r="DA54" s="20">
        <f>'[4]сводный расчет'!$K$23</f>
        <v>8416.346202183915</v>
      </c>
    </row>
    <row r="55" spans="1:105" s="3" customFormat="1" ht="15" customHeight="1" x14ac:dyDescent="0.2">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x14ac:dyDescent="0.2">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f>'[4]сводный расчет'!$G$20</f>
        <v>2273.7820400000001</v>
      </c>
      <c r="BA56" s="20">
        <f>'[4]сводный расчет'!$G$20</f>
        <v>2273.7820400000001</v>
      </c>
      <c r="BB56" s="20">
        <f>'[4]сводный расчет'!$G$20</f>
        <v>2273.7820400000001</v>
      </c>
      <c r="BC56" s="20">
        <f>'[4]сводный расчет'!$G$20</f>
        <v>2273.7820400000001</v>
      </c>
      <c r="BD56" s="20">
        <f>'[4]сводный расчет'!$G$20</f>
        <v>2273.7820400000001</v>
      </c>
      <c r="BE56" s="20">
        <f>'[4]сводный расчет'!$G$20</f>
        <v>2273.7820400000001</v>
      </c>
      <c r="BF56" s="20">
        <f>'[4]сводный расчет'!$G$20</f>
        <v>2273.7820400000001</v>
      </c>
      <c r="BG56" s="20">
        <f>'[4]сводный расчет'!$G$20</f>
        <v>2273.7820400000001</v>
      </c>
      <c r="BH56" s="20">
        <f>'[4]сводный расчет'!$G$20</f>
        <v>2273.7820400000001</v>
      </c>
      <c r="BI56" s="20">
        <f>'[4]сводный расчет'!$G$20</f>
        <v>2273.7820400000001</v>
      </c>
      <c r="BJ56" s="20">
        <f>'[4]сводный расчет'!$G$20</f>
        <v>2273.7820400000001</v>
      </c>
      <c r="BK56" s="20">
        <f>'[4]сводный расчет'!$G$20</f>
        <v>2273.7820400000001</v>
      </c>
      <c r="BL56" s="20">
        <f>'[4]сводный расчет'!$G$20</f>
        <v>2273.7820400000001</v>
      </c>
      <c r="BM56" s="20">
        <f>'[4]сводный расчет'!$G$20</f>
        <v>2273.7820400000001</v>
      </c>
      <c r="BN56" s="20">
        <f>'[4]сводный расчет'!$G$20</f>
        <v>2273.7820400000001</v>
      </c>
      <c r="BO56" s="20">
        <f>'[4]сводный расчет'!$G$20</f>
        <v>2273.7820400000001</v>
      </c>
      <c r="BP56" s="20">
        <f>'[4]сводный расчет'!$G$20</f>
        <v>2273.7820400000001</v>
      </c>
      <c r="BQ56" s="20">
        <f>'[4]сводный расчет'!$G$20</f>
        <v>2273.7820400000001</v>
      </c>
      <c r="BR56" s="20">
        <f>'[4]сводный расчет'!$G$20</f>
        <v>2273.7820400000001</v>
      </c>
      <c r="BS56" s="21">
        <f>'[4]сводный расчет'!$G$20</f>
        <v>2273.7820400000001</v>
      </c>
      <c r="BT56" s="19">
        <f>'[4]сводный расчет'!$I$20</f>
        <v>1813.0008110043186</v>
      </c>
      <c r="BU56" s="20">
        <f>'[4]сводный расчет'!$I$20</f>
        <v>1813.0008110043186</v>
      </c>
      <c r="BV56" s="20">
        <f>'[4]сводный расчет'!$I$20</f>
        <v>1813.0008110043186</v>
      </c>
      <c r="BW56" s="20">
        <f>'[4]сводный расчет'!$I$20</f>
        <v>1813.0008110043186</v>
      </c>
      <c r="BX56" s="20">
        <f>'[4]сводный расчет'!$I$20</f>
        <v>1813.0008110043186</v>
      </c>
      <c r="BY56" s="20">
        <f>'[4]сводный расчет'!$I$20</f>
        <v>1813.0008110043186</v>
      </c>
      <c r="BZ56" s="20">
        <f>'[4]сводный расчет'!$I$20</f>
        <v>1813.0008110043186</v>
      </c>
      <c r="CA56" s="20">
        <f>'[4]сводный расчет'!$I$20</f>
        <v>1813.0008110043186</v>
      </c>
      <c r="CB56" s="20">
        <f>'[4]сводный расчет'!$I$20</f>
        <v>1813.0008110043186</v>
      </c>
      <c r="CC56" s="20">
        <f>'[4]сводный расчет'!$I$20</f>
        <v>1813.0008110043186</v>
      </c>
      <c r="CD56" s="20">
        <f>'[4]сводный расчет'!$I$20</f>
        <v>1813.0008110043186</v>
      </c>
      <c r="CE56" s="20">
        <f>'[4]сводный расчет'!$I$20</f>
        <v>1813.0008110043186</v>
      </c>
      <c r="CF56" s="20">
        <f>'[4]сводный расчет'!$I$20</f>
        <v>1813.0008110043186</v>
      </c>
      <c r="CG56" s="20">
        <f>'[4]сводный расчет'!$I$20</f>
        <v>1813.0008110043186</v>
      </c>
      <c r="CH56" s="20">
        <f>'[4]сводный расчет'!$I$20</f>
        <v>1813.0008110043186</v>
      </c>
      <c r="CI56" s="20">
        <f>'[4]сводный расчет'!$I$20</f>
        <v>1813.0008110043186</v>
      </c>
      <c r="CJ56" s="21">
        <f>'[4]сводный расчет'!$I$20</f>
        <v>1813.0008110043186</v>
      </c>
      <c r="CK56" s="19">
        <f>'[4]сводный расчет'!$K$20</f>
        <v>1818.4035534211112</v>
      </c>
      <c r="CL56" s="20">
        <f>'[4]сводный расчет'!$K$20</f>
        <v>1818.4035534211112</v>
      </c>
      <c r="CM56" s="20">
        <f>'[4]сводный расчет'!$K$20</f>
        <v>1818.4035534211112</v>
      </c>
      <c r="CN56" s="20">
        <f>'[4]сводный расчет'!$K$20</f>
        <v>1818.4035534211112</v>
      </c>
      <c r="CO56" s="20">
        <f>'[4]сводный расчет'!$K$20</f>
        <v>1818.4035534211112</v>
      </c>
      <c r="CP56" s="20">
        <f>'[4]сводный расчет'!$K$20</f>
        <v>1818.4035534211112</v>
      </c>
      <c r="CQ56" s="20">
        <f>'[4]сводный расчет'!$K$20</f>
        <v>1818.4035534211112</v>
      </c>
      <c r="CR56" s="20">
        <f>'[4]сводный расчет'!$K$20</f>
        <v>1818.4035534211112</v>
      </c>
      <c r="CS56" s="20">
        <f>'[4]сводный расчет'!$K$20</f>
        <v>1818.4035534211112</v>
      </c>
      <c r="CT56" s="20">
        <f>'[4]сводный расчет'!$K$20</f>
        <v>1818.4035534211112</v>
      </c>
      <c r="CU56" s="20">
        <f>'[4]сводный расчет'!$K$20</f>
        <v>1818.4035534211112</v>
      </c>
      <c r="CV56" s="20">
        <f>'[4]сводный расчет'!$K$20</f>
        <v>1818.4035534211112</v>
      </c>
      <c r="CW56" s="20">
        <f>'[4]сводный расчет'!$K$20</f>
        <v>1818.4035534211112</v>
      </c>
      <c r="CX56" s="20">
        <f>'[4]сводный расчет'!$K$20</f>
        <v>1818.4035534211112</v>
      </c>
      <c r="CY56" s="20">
        <f>'[4]сводный расчет'!$K$20</f>
        <v>1818.4035534211112</v>
      </c>
      <c r="CZ56" s="20">
        <f>'[4]сводный расчет'!$K$20</f>
        <v>1818.4035534211112</v>
      </c>
      <c r="DA56" s="20">
        <f>'[4]сводный расчет'!$K$20</f>
        <v>1818.4035534211112</v>
      </c>
    </row>
    <row r="57" spans="1:105" s="3" customFormat="1" ht="69.75" customHeight="1" x14ac:dyDescent="0.2">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9">
        <f>'[4]сводный расчет'!$G$93</f>
        <v>2749.0173505448302</v>
      </c>
      <c r="BA57" s="20">
        <f>'[4]сводный расчет'!$G$93</f>
        <v>2749.0173505448302</v>
      </c>
      <c r="BB57" s="20">
        <f>'[4]сводный расчет'!$G$93</f>
        <v>2749.0173505448302</v>
      </c>
      <c r="BC57" s="20">
        <f>'[4]сводный расчет'!$G$93</f>
        <v>2749.0173505448302</v>
      </c>
      <c r="BD57" s="20">
        <f>'[4]сводный расчет'!$G$93</f>
        <v>2749.0173505448302</v>
      </c>
      <c r="BE57" s="20">
        <f>'[4]сводный расчет'!$G$93</f>
        <v>2749.0173505448302</v>
      </c>
      <c r="BF57" s="20">
        <f>'[4]сводный расчет'!$G$93</f>
        <v>2749.0173505448302</v>
      </c>
      <c r="BG57" s="20">
        <f>'[4]сводный расчет'!$G$93</f>
        <v>2749.0173505448302</v>
      </c>
      <c r="BH57" s="20">
        <f>'[4]сводный расчет'!$G$93</f>
        <v>2749.0173505448302</v>
      </c>
      <c r="BI57" s="20">
        <f>'[4]сводный расчет'!$G$93</f>
        <v>2749.0173505448302</v>
      </c>
      <c r="BJ57" s="20">
        <f>'[4]сводный расчет'!$G$93</f>
        <v>2749.0173505448302</v>
      </c>
      <c r="BK57" s="20">
        <f>'[4]сводный расчет'!$G$93</f>
        <v>2749.0173505448302</v>
      </c>
      <c r="BL57" s="20">
        <f>'[4]сводный расчет'!$G$93</f>
        <v>2749.0173505448302</v>
      </c>
      <c r="BM57" s="20">
        <f>'[4]сводный расчет'!$G$93</f>
        <v>2749.0173505448302</v>
      </c>
      <c r="BN57" s="20">
        <f>'[4]сводный расчет'!$G$93</f>
        <v>2749.0173505448302</v>
      </c>
      <c r="BO57" s="20">
        <f>'[4]сводный расчет'!$G$93</f>
        <v>2749.0173505448302</v>
      </c>
      <c r="BP57" s="20">
        <f>'[4]сводный расчет'!$G$93</f>
        <v>2749.0173505448302</v>
      </c>
      <c r="BQ57" s="20">
        <f>'[4]сводный расчет'!$G$93</f>
        <v>2749.0173505448302</v>
      </c>
      <c r="BR57" s="20">
        <f>'[4]сводный расчет'!$G$93</f>
        <v>2749.0173505448302</v>
      </c>
      <c r="BS57" s="21">
        <f>'[4]сводный расчет'!$G$93</f>
        <v>2749.0173505448302</v>
      </c>
      <c r="BT57" s="19">
        <f>'[4]сводный расчет'!$I$93</f>
        <v>2677.4109739657379</v>
      </c>
      <c r="BU57" s="20">
        <f>'[4]сводный расчет'!$I$93</f>
        <v>2677.4109739657379</v>
      </c>
      <c r="BV57" s="20">
        <f>'[4]сводный расчет'!$I$93</f>
        <v>2677.4109739657379</v>
      </c>
      <c r="BW57" s="20">
        <f>'[4]сводный расчет'!$I$93</f>
        <v>2677.4109739657379</v>
      </c>
      <c r="BX57" s="20">
        <f>'[4]сводный расчет'!$I$93</f>
        <v>2677.4109739657379</v>
      </c>
      <c r="BY57" s="20">
        <f>'[4]сводный расчет'!$I$93</f>
        <v>2677.4109739657379</v>
      </c>
      <c r="BZ57" s="20">
        <f>'[4]сводный расчет'!$I$93</f>
        <v>2677.4109739657379</v>
      </c>
      <c r="CA57" s="20">
        <f>'[4]сводный расчет'!$I$93</f>
        <v>2677.4109739657379</v>
      </c>
      <c r="CB57" s="20">
        <f>'[4]сводный расчет'!$I$93</f>
        <v>2677.4109739657379</v>
      </c>
      <c r="CC57" s="20">
        <f>'[4]сводный расчет'!$I$93</f>
        <v>2677.4109739657379</v>
      </c>
      <c r="CD57" s="20">
        <f>'[4]сводный расчет'!$I$93</f>
        <v>2677.4109739657379</v>
      </c>
      <c r="CE57" s="20">
        <f>'[4]сводный расчет'!$I$93</f>
        <v>2677.4109739657379</v>
      </c>
      <c r="CF57" s="20">
        <f>'[4]сводный расчет'!$I$93</f>
        <v>2677.4109739657379</v>
      </c>
      <c r="CG57" s="20">
        <f>'[4]сводный расчет'!$I$93</f>
        <v>2677.4109739657379</v>
      </c>
      <c r="CH57" s="20">
        <f>'[4]сводный расчет'!$I$93</f>
        <v>2677.4109739657379</v>
      </c>
      <c r="CI57" s="20">
        <f>'[4]сводный расчет'!$I$93</f>
        <v>2677.4109739657379</v>
      </c>
      <c r="CJ57" s="21">
        <f>'[4]сводный расчет'!$I$93</f>
        <v>2677.4109739657379</v>
      </c>
      <c r="CK57" s="19">
        <f>'[4]сводный расчет'!$K$93</f>
        <v>6861.3283990719829</v>
      </c>
      <c r="CL57" s="20">
        <f>'[4]сводный расчет'!$K$93</f>
        <v>6861.3283990719829</v>
      </c>
      <c r="CM57" s="20">
        <f>'[4]сводный расчет'!$K$93</f>
        <v>6861.3283990719829</v>
      </c>
      <c r="CN57" s="20">
        <f>'[4]сводный расчет'!$K$93</f>
        <v>6861.3283990719829</v>
      </c>
      <c r="CO57" s="20">
        <f>'[4]сводный расчет'!$K$93</f>
        <v>6861.3283990719829</v>
      </c>
      <c r="CP57" s="20">
        <f>'[4]сводный расчет'!$K$93</f>
        <v>6861.3283990719829</v>
      </c>
      <c r="CQ57" s="20">
        <f>'[4]сводный расчет'!$K$93</f>
        <v>6861.3283990719829</v>
      </c>
      <c r="CR57" s="20">
        <f>'[4]сводный расчет'!$K$93</f>
        <v>6861.3283990719829</v>
      </c>
      <c r="CS57" s="20">
        <f>'[4]сводный расчет'!$K$93</f>
        <v>6861.3283990719829</v>
      </c>
      <c r="CT57" s="20">
        <f>'[4]сводный расчет'!$K$93</f>
        <v>6861.3283990719829</v>
      </c>
      <c r="CU57" s="20">
        <f>'[4]сводный расчет'!$K$93</f>
        <v>6861.3283990719829</v>
      </c>
      <c r="CV57" s="20">
        <f>'[4]сводный расчет'!$K$93</f>
        <v>6861.3283990719829</v>
      </c>
      <c r="CW57" s="20">
        <f>'[4]сводный расчет'!$K$93</f>
        <v>6861.3283990719829</v>
      </c>
      <c r="CX57" s="20">
        <f>'[4]сводный расчет'!$K$93</f>
        <v>6861.3283990719829</v>
      </c>
      <c r="CY57" s="20">
        <f>'[4]сводный расчет'!$K$93</f>
        <v>6861.3283990719829</v>
      </c>
      <c r="CZ57" s="20">
        <f>'[4]сводный расчет'!$K$93</f>
        <v>6861.3283990719829</v>
      </c>
      <c r="DA57" s="20">
        <f>'[4]сводный расчет'!$K$93</f>
        <v>6861.3283990719829</v>
      </c>
    </row>
    <row r="58" spans="1:105" s="3" customFormat="1" ht="40.5" customHeight="1" x14ac:dyDescent="0.2">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9">
        <f>'[4]сводный расчет'!$I$96+'[4]сводный расчет'!$I$95</f>
        <v>469.6513827131821</v>
      </c>
      <c r="BU58" s="20">
        <f>'[4]сводный расчет'!$I$96+'[4]сводный расчет'!$I$95</f>
        <v>469.6513827131821</v>
      </c>
      <c r="BV58" s="20">
        <f>'[4]сводный расчет'!$I$96+'[4]сводный расчет'!$I$95</f>
        <v>469.6513827131821</v>
      </c>
      <c r="BW58" s="20">
        <f>'[4]сводный расчет'!$I$96+'[4]сводный расчет'!$I$95</f>
        <v>469.6513827131821</v>
      </c>
      <c r="BX58" s="20">
        <f>'[4]сводный расчет'!$I$96+'[4]сводный расчет'!$I$95</f>
        <v>469.6513827131821</v>
      </c>
      <c r="BY58" s="20">
        <f>'[4]сводный расчет'!$I$96+'[4]сводный расчет'!$I$95</f>
        <v>469.6513827131821</v>
      </c>
      <c r="BZ58" s="20">
        <f>'[4]сводный расчет'!$I$96+'[4]сводный расчет'!$I$95</f>
        <v>469.6513827131821</v>
      </c>
      <c r="CA58" s="20">
        <f>'[4]сводный расчет'!$I$96+'[4]сводный расчет'!$I$95</f>
        <v>469.6513827131821</v>
      </c>
      <c r="CB58" s="20">
        <f>'[4]сводный расчет'!$I$96+'[4]сводный расчет'!$I$95</f>
        <v>469.6513827131821</v>
      </c>
      <c r="CC58" s="20">
        <f>'[4]сводный расчет'!$I$96+'[4]сводный расчет'!$I$95</f>
        <v>469.6513827131821</v>
      </c>
      <c r="CD58" s="20">
        <f>'[4]сводный расчет'!$I$96+'[4]сводный расчет'!$I$95</f>
        <v>469.6513827131821</v>
      </c>
      <c r="CE58" s="20">
        <f>'[4]сводный расчет'!$I$96+'[4]сводный расчет'!$I$95</f>
        <v>469.6513827131821</v>
      </c>
      <c r="CF58" s="20">
        <f>'[4]сводный расчет'!$I$96+'[4]сводный расчет'!$I$95</f>
        <v>469.6513827131821</v>
      </c>
      <c r="CG58" s="20">
        <f>'[4]сводный расчет'!$I$96+'[4]сводный расчет'!$I$95</f>
        <v>469.6513827131821</v>
      </c>
      <c r="CH58" s="20">
        <f>'[4]сводный расчет'!$I$96+'[4]сводный расчет'!$I$95</f>
        <v>469.6513827131821</v>
      </c>
      <c r="CI58" s="20">
        <f>'[4]сводный расчет'!$I$96+'[4]сводный расчет'!$I$95</f>
        <v>469.6513827131821</v>
      </c>
      <c r="CJ58" s="21">
        <f>'[4]сводный расчет'!$I$96+'[4]сводный расчет'!$I$95</f>
        <v>469.6513827131821</v>
      </c>
      <c r="CK58" s="19">
        <f>'[4]сводный расчет'!$K$96+'[4]сводный расчет'!$K$95</f>
        <v>-2040.0189340698489</v>
      </c>
      <c r="CL58" s="20">
        <f>'[4]сводный расчет'!$K$96+'[4]сводный расчет'!$K$95</f>
        <v>-2040.0189340698489</v>
      </c>
      <c r="CM58" s="20">
        <f>'[4]сводный расчет'!$K$96+'[4]сводный расчет'!$K$95</f>
        <v>-2040.0189340698489</v>
      </c>
      <c r="CN58" s="20">
        <f>'[4]сводный расчет'!$K$96+'[4]сводный расчет'!$K$95</f>
        <v>-2040.0189340698489</v>
      </c>
      <c r="CO58" s="20">
        <f>'[4]сводный расчет'!$K$96+'[4]сводный расчет'!$K$95</f>
        <v>-2040.0189340698489</v>
      </c>
      <c r="CP58" s="20">
        <f>'[4]сводный расчет'!$K$96+'[4]сводный расчет'!$K$95</f>
        <v>-2040.0189340698489</v>
      </c>
      <c r="CQ58" s="20">
        <f>'[4]сводный расчет'!$K$96+'[4]сводный расчет'!$K$95</f>
        <v>-2040.0189340698489</v>
      </c>
      <c r="CR58" s="20">
        <f>'[4]сводный расчет'!$K$96+'[4]сводный расчет'!$K$95</f>
        <v>-2040.0189340698489</v>
      </c>
      <c r="CS58" s="20">
        <f>'[4]сводный расчет'!$K$96+'[4]сводный расчет'!$K$95</f>
        <v>-2040.0189340698489</v>
      </c>
      <c r="CT58" s="20">
        <f>'[4]сводный расчет'!$K$96+'[4]сводный расчет'!$K$95</f>
        <v>-2040.0189340698489</v>
      </c>
      <c r="CU58" s="20">
        <f>'[4]сводный расчет'!$K$96+'[4]сводный расчет'!$K$95</f>
        <v>-2040.0189340698489</v>
      </c>
      <c r="CV58" s="20">
        <f>'[4]сводный расчет'!$K$96+'[4]сводный расчет'!$K$95</f>
        <v>-2040.0189340698489</v>
      </c>
      <c r="CW58" s="20">
        <f>'[4]сводный расчет'!$K$96+'[4]сводный расчет'!$K$95</f>
        <v>-2040.0189340698489</v>
      </c>
      <c r="CX58" s="20">
        <f>'[4]сводный расчет'!$K$96+'[4]сводный расчет'!$K$95</f>
        <v>-2040.0189340698489</v>
      </c>
      <c r="CY58" s="20">
        <f>'[4]сводный расчет'!$K$96+'[4]сводный расчет'!$K$95</f>
        <v>-2040.0189340698489</v>
      </c>
      <c r="CZ58" s="20">
        <f>'[4]сводный расчет'!$K$96+'[4]сводный расчет'!$K$95</f>
        <v>-2040.0189340698489</v>
      </c>
      <c r="DA58" s="20">
        <f>'[4]сводный расчет'!$K$96+'[4]сводный расчет'!$K$95</f>
        <v>-2040.0189340698489</v>
      </c>
    </row>
    <row r="59" spans="1:105" s="3" customFormat="1" ht="27.75" customHeight="1" x14ac:dyDescent="0.2">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x14ac:dyDescent="0.2">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x14ac:dyDescent="0.2">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9">
        <f>'[4]сводный расчет'!$G$11</f>
        <v>455.95400000000001</v>
      </c>
      <c r="BA61" s="20">
        <f>'[4]сводный расчет'!$G$11</f>
        <v>455.95400000000001</v>
      </c>
      <c r="BB61" s="20">
        <f>'[4]сводный расчет'!$G$11</f>
        <v>455.95400000000001</v>
      </c>
      <c r="BC61" s="20">
        <f>'[4]сводный расчет'!$G$11</f>
        <v>455.95400000000001</v>
      </c>
      <c r="BD61" s="20">
        <f>'[4]сводный расчет'!$G$11</f>
        <v>455.95400000000001</v>
      </c>
      <c r="BE61" s="20">
        <f>'[4]сводный расчет'!$G$11</f>
        <v>455.95400000000001</v>
      </c>
      <c r="BF61" s="20">
        <f>'[4]сводный расчет'!$G$11</f>
        <v>455.95400000000001</v>
      </c>
      <c r="BG61" s="20">
        <f>'[4]сводный расчет'!$G$11</f>
        <v>455.95400000000001</v>
      </c>
      <c r="BH61" s="20">
        <f>'[4]сводный расчет'!$G$11</f>
        <v>455.95400000000001</v>
      </c>
      <c r="BI61" s="20">
        <f>'[4]сводный расчет'!$G$11</f>
        <v>455.95400000000001</v>
      </c>
      <c r="BJ61" s="20">
        <f>'[4]сводный расчет'!$G$11</f>
        <v>455.95400000000001</v>
      </c>
      <c r="BK61" s="20">
        <f>'[4]сводный расчет'!$G$11</f>
        <v>455.95400000000001</v>
      </c>
      <c r="BL61" s="20">
        <f>'[4]сводный расчет'!$G$11</f>
        <v>455.95400000000001</v>
      </c>
      <c r="BM61" s="20">
        <f>'[4]сводный расчет'!$G$11</f>
        <v>455.95400000000001</v>
      </c>
      <c r="BN61" s="20">
        <f>'[4]сводный расчет'!$G$11</f>
        <v>455.95400000000001</v>
      </c>
      <c r="BO61" s="20">
        <f>'[4]сводный расчет'!$G$11</f>
        <v>455.95400000000001</v>
      </c>
      <c r="BP61" s="20">
        <f>'[4]сводный расчет'!$G$11</f>
        <v>455.95400000000001</v>
      </c>
      <c r="BQ61" s="20">
        <f>'[4]сводный расчет'!$G$11</f>
        <v>455.95400000000001</v>
      </c>
      <c r="BR61" s="20">
        <f>'[4]сводный расчет'!$G$11</f>
        <v>455.95400000000001</v>
      </c>
      <c r="BS61" s="21">
        <f>'[4]сводный расчет'!$G$11</f>
        <v>455.95400000000001</v>
      </c>
      <c r="BT61" s="19">
        <f>'[4]сводный расчет'!$I$11</f>
        <v>455.95400000000001</v>
      </c>
      <c r="BU61" s="20">
        <f>'[4]сводный расчет'!$I$11</f>
        <v>455.95400000000001</v>
      </c>
      <c r="BV61" s="20">
        <f>'[4]сводный расчет'!$I$11</f>
        <v>455.95400000000001</v>
      </c>
      <c r="BW61" s="20">
        <f>'[4]сводный расчет'!$I$11</f>
        <v>455.95400000000001</v>
      </c>
      <c r="BX61" s="20">
        <f>'[4]сводный расчет'!$I$11</f>
        <v>455.95400000000001</v>
      </c>
      <c r="BY61" s="20">
        <f>'[4]сводный расчет'!$I$11</f>
        <v>455.95400000000001</v>
      </c>
      <c r="BZ61" s="20">
        <f>'[4]сводный расчет'!$I$11</f>
        <v>455.95400000000001</v>
      </c>
      <c r="CA61" s="20">
        <f>'[4]сводный расчет'!$I$11</f>
        <v>455.95400000000001</v>
      </c>
      <c r="CB61" s="20">
        <f>'[4]сводный расчет'!$I$11</f>
        <v>455.95400000000001</v>
      </c>
      <c r="CC61" s="20">
        <f>'[4]сводный расчет'!$I$11</f>
        <v>455.95400000000001</v>
      </c>
      <c r="CD61" s="20">
        <f>'[4]сводный расчет'!$I$11</f>
        <v>455.95400000000001</v>
      </c>
      <c r="CE61" s="20">
        <f>'[4]сводный расчет'!$I$11</f>
        <v>455.95400000000001</v>
      </c>
      <c r="CF61" s="20">
        <f>'[4]сводный расчет'!$I$11</f>
        <v>455.95400000000001</v>
      </c>
      <c r="CG61" s="20">
        <f>'[4]сводный расчет'!$I$11</f>
        <v>455.95400000000001</v>
      </c>
      <c r="CH61" s="20">
        <f>'[4]сводный расчет'!$I$11</f>
        <v>455.95400000000001</v>
      </c>
      <c r="CI61" s="20">
        <f>'[4]сводный расчет'!$I$11</f>
        <v>455.95400000000001</v>
      </c>
      <c r="CJ61" s="21">
        <f>'[4]сводный расчет'!$I$11</f>
        <v>455.95400000000001</v>
      </c>
      <c r="CK61" s="19">
        <f>'[4]сводный расчет'!$K$11</f>
        <v>455.95400000000001</v>
      </c>
      <c r="CL61" s="20">
        <f>'[4]сводный расчет'!$K$11</f>
        <v>455.95400000000001</v>
      </c>
      <c r="CM61" s="20">
        <f>'[4]сводный расчет'!$K$11</f>
        <v>455.95400000000001</v>
      </c>
      <c r="CN61" s="20">
        <f>'[4]сводный расчет'!$K$11</f>
        <v>455.95400000000001</v>
      </c>
      <c r="CO61" s="20">
        <f>'[4]сводный расчет'!$K$11</f>
        <v>455.95400000000001</v>
      </c>
      <c r="CP61" s="20">
        <f>'[4]сводный расчет'!$K$11</f>
        <v>455.95400000000001</v>
      </c>
      <c r="CQ61" s="20">
        <f>'[4]сводный расчет'!$K$11</f>
        <v>455.95400000000001</v>
      </c>
      <c r="CR61" s="20">
        <f>'[4]сводный расчет'!$K$11</f>
        <v>455.95400000000001</v>
      </c>
      <c r="CS61" s="20">
        <f>'[4]сводный расчет'!$K$11</f>
        <v>455.95400000000001</v>
      </c>
      <c r="CT61" s="20">
        <f>'[4]сводный расчет'!$K$11</f>
        <v>455.95400000000001</v>
      </c>
      <c r="CU61" s="20">
        <f>'[4]сводный расчет'!$K$11</f>
        <v>455.95400000000001</v>
      </c>
      <c r="CV61" s="20">
        <f>'[4]сводный расчет'!$K$11</f>
        <v>455.95400000000001</v>
      </c>
      <c r="CW61" s="20">
        <f>'[4]сводный расчет'!$K$11</f>
        <v>455.95400000000001</v>
      </c>
      <c r="CX61" s="20">
        <f>'[4]сводный расчет'!$K$11</f>
        <v>455.95400000000001</v>
      </c>
      <c r="CY61" s="20">
        <f>'[4]сводный расчет'!$K$11</f>
        <v>455.95400000000001</v>
      </c>
      <c r="CZ61" s="20">
        <f>'[4]сводный расчет'!$K$11</f>
        <v>455.95400000000001</v>
      </c>
      <c r="DA61" s="20">
        <f>'[4]сводный расчет'!$K$11</f>
        <v>455.95400000000001</v>
      </c>
    </row>
    <row r="62" spans="1:105" s="3" customFormat="1" ht="40.5" customHeight="1" x14ac:dyDescent="0.2">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AZ51/AZ61</f>
        <v>34.014207857813247</v>
      </c>
      <c r="BA62" s="20">
        <f t="shared" ref="BA62:BS62" si="1">BA50/BA61</f>
        <v>0</v>
      </c>
      <c r="BB62" s="20">
        <f t="shared" si="1"/>
        <v>0</v>
      </c>
      <c r="BC62" s="20">
        <f t="shared" si="1"/>
        <v>0</v>
      </c>
      <c r="BD62" s="20">
        <f t="shared" si="1"/>
        <v>0</v>
      </c>
      <c r="BE62" s="20">
        <f t="shared" si="1"/>
        <v>0</v>
      </c>
      <c r="BF62" s="20">
        <f t="shared" si="1"/>
        <v>0</v>
      </c>
      <c r="BG62" s="20">
        <f t="shared" si="1"/>
        <v>0</v>
      </c>
      <c r="BH62" s="20">
        <f t="shared" si="1"/>
        <v>0</v>
      </c>
      <c r="BI62" s="20">
        <f t="shared" si="1"/>
        <v>0</v>
      </c>
      <c r="BJ62" s="20">
        <f t="shared" si="1"/>
        <v>0</v>
      </c>
      <c r="BK62" s="20">
        <f t="shared" si="1"/>
        <v>0</v>
      </c>
      <c r="BL62" s="20">
        <f t="shared" si="1"/>
        <v>0</v>
      </c>
      <c r="BM62" s="20">
        <f t="shared" si="1"/>
        <v>0</v>
      </c>
      <c r="BN62" s="20">
        <f t="shared" si="1"/>
        <v>0</v>
      </c>
      <c r="BO62" s="20">
        <f t="shared" si="1"/>
        <v>0</v>
      </c>
      <c r="BP62" s="20">
        <f t="shared" si="1"/>
        <v>0</v>
      </c>
      <c r="BQ62" s="20">
        <f t="shared" si="1"/>
        <v>0</v>
      </c>
      <c r="BR62" s="20">
        <f t="shared" si="1"/>
        <v>0</v>
      </c>
      <c r="BS62" s="21">
        <f t="shared" si="1"/>
        <v>0</v>
      </c>
      <c r="BT62" s="19">
        <f>BT51/BT61</f>
        <v>38.024334535435379</v>
      </c>
      <c r="BU62" s="20"/>
      <c r="BV62" s="20"/>
      <c r="BW62" s="20"/>
      <c r="BX62" s="20"/>
      <c r="BY62" s="20"/>
      <c r="BZ62" s="20"/>
      <c r="CA62" s="20"/>
      <c r="CB62" s="20"/>
      <c r="CC62" s="20"/>
      <c r="CD62" s="20"/>
      <c r="CE62" s="20"/>
      <c r="CF62" s="20"/>
      <c r="CG62" s="20"/>
      <c r="CH62" s="20"/>
      <c r="CI62" s="20"/>
      <c r="CJ62" s="21"/>
      <c r="CK62" s="19">
        <f>CK51/CK61</f>
        <v>41.789043602222925</v>
      </c>
      <c r="CL62" s="20"/>
      <c r="CM62" s="20"/>
      <c r="CN62" s="20"/>
      <c r="CO62" s="20"/>
      <c r="CP62" s="20"/>
      <c r="CQ62" s="20"/>
      <c r="CR62" s="20"/>
      <c r="CS62" s="20"/>
      <c r="CT62" s="20"/>
      <c r="CU62" s="20"/>
      <c r="CV62" s="20"/>
      <c r="CW62" s="20"/>
      <c r="CX62" s="20"/>
      <c r="CY62" s="20"/>
      <c r="CZ62" s="20"/>
      <c r="DA62" s="20"/>
    </row>
    <row r="63" spans="1:105" s="3" customFormat="1" ht="54" customHeight="1" x14ac:dyDescent="0.2">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x14ac:dyDescent="0.2">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9">
        <v>9.3563852468734705</v>
      </c>
      <c r="BA64" s="20">
        <f>'[4]сводный расчет'!$G$143</f>
        <v>9.3563852468734687</v>
      </c>
      <c r="BB64" s="20">
        <f>'[4]сводный расчет'!$G$143</f>
        <v>9.3563852468734687</v>
      </c>
      <c r="BC64" s="20">
        <f>'[4]сводный расчет'!$G$143</f>
        <v>9.3563852468734687</v>
      </c>
      <c r="BD64" s="20">
        <f>'[4]сводный расчет'!$G$143</f>
        <v>9.3563852468734687</v>
      </c>
      <c r="BE64" s="20">
        <f>'[4]сводный расчет'!$G$143</f>
        <v>9.3563852468734687</v>
      </c>
      <c r="BF64" s="20">
        <f>'[4]сводный расчет'!$G$143</f>
        <v>9.3563852468734687</v>
      </c>
      <c r="BG64" s="20">
        <f>'[4]сводный расчет'!$G$143</f>
        <v>9.3563852468734687</v>
      </c>
      <c r="BH64" s="20">
        <f>'[4]сводный расчет'!$G$143</f>
        <v>9.3563852468734687</v>
      </c>
      <c r="BI64" s="20">
        <f>'[4]сводный расчет'!$G$143</f>
        <v>9.3563852468734687</v>
      </c>
      <c r="BJ64" s="20">
        <f>'[4]сводный расчет'!$G$143</f>
        <v>9.3563852468734687</v>
      </c>
      <c r="BK64" s="20">
        <f>'[4]сводный расчет'!$G$143</f>
        <v>9.3563852468734687</v>
      </c>
      <c r="BL64" s="20">
        <f>'[4]сводный расчет'!$G$143</f>
        <v>9.3563852468734687</v>
      </c>
      <c r="BM64" s="20">
        <f>'[4]сводный расчет'!$G$143</f>
        <v>9.3563852468734687</v>
      </c>
      <c r="BN64" s="20">
        <f>'[4]сводный расчет'!$G$143</f>
        <v>9.3563852468734687</v>
      </c>
      <c r="BO64" s="20">
        <f>'[4]сводный расчет'!$G$143</f>
        <v>9.3563852468734687</v>
      </c>
      <c r="BP64" s="20">
        <f>'[4]сводный расчет'!$G$143</f>
        <v>9.3563852468734687</v>
      </c>
      <c r="BQ64" s="20">
        <f>'[4]сводный расчет'!$G$143</f>
        <v>9.3563852468734687</v>
      </c>
      <c r="BR64" s="20">
        <f>'[4]сводный расчет'!$G$143</f>
        <v>9.3563852468734687</v>
      </c>
      <c r="BS64" s="21">
        <f>'[4]сводный расчет'!$G$143</f>
        <v>9.3563852468734687</v>
      </c>
      <c r="BT64" s="19">
        <f>'[4]сводный расчет'!$I$143</f>
        <v>9.9</v>
      </c>
      <c r="BU64" s="20">
        <f>'[4]сводный расчет'!$I$143</f>
        <v>9.9</v>
      </c>
      <c r="BV64" s="20">
        <f>'[4]сводный расчет'!$I$143</f>
        <v>9.9</v>
      </c>
      <c r="BW64" s="20">
        <f>'[4]сводный расчет'!$I$143</f>
        <v>9.9</v>
      </c>
      <c r="BX64" s="20">
        <f>'[4]сводный расчет'!$I$143</f>
        <v>9.9</v>
      </c>
      <c r="BY64" s="20">
        <f>'[4]сводный расчет'!$I$143</f>
        <v>9.9</v>
      </c>
      <c r="BZ64" s="20">
        <f>'[4]сводный расчет'!$I$143</f>
        <v>9.9</v>
      </c>
      <c r="CA64" s="20">
        <f>'[4]сводный расчет'!$I$143</f>
        <v>9.9</v>
      </c>
      <c r="CB64" s="20">
        <f>'[4]сводный расчет'!$I$143</f>
        <v>9.9</v>
      </c>
      <c r="CC64" s="20">
        <f>'[4]сводный расчет'!$I$143</f>
        <v>9.9</v>
      </c>
      <c r="CD64" s="20">
        <f>'[4]сводный расчет'!$I$143</f>
        <v>9.9</v>
      </c>
      <c r="CE64" s="20">
        <f>'[4]сводный расчет'!$I$143</f>
        <v>9.9</v>
      </c>
      <c r="CF64" s="20">
        <f>'[4]сводный расчет'!$I$143</f>
        <v>9.9</v>
      </c>
      <c r="CG64" s="20">
        <f>'[4]сводный расчет'!$I$143</f>
        <v>9.9</v>
      </c>
      <c r="CH64" s="20">
        <f>'[4]сводный расчет'!$I$143</f>
        <v>9.9</v>
      </c>
      <c r="CI64" s="20">
        <f>'[4]сводный расчет'!$I$143</f>
        <v>9.9</v>
      </c>
      <c r="CJ64" s="21">
        <f>'[4]сводный расчет'!$I$143</f>
        <v>9.9</v>
      </c>
      <c r="CK64" s="19">
        <f>'[4]сводный расчет'!$K$143</f>
        <v>9.9</v>
      </c>
      <c r="CL64" s="20">
        <f>'[4]сводный расчет'!$K$143</f>
        <v>9.9</v>
      </c>
      <c r="CM64" s="20">
        <f>'[4]сводный расчет'!$K$143</f>
        <v>9.9</v>
      </c>
      <c r="CN64" s="20">
        <f>'[4]сводный расчет'!$K$143</f>
        <v>9.9</v>
      </c>
      <c r="CO64" s="20">
        <f>'[4]сводный расчет'!$K$143</f>
        <v>9.9</v>
      </c>
      <c r="CP64" s="20">
        <f>'[4]сводный расчет'!$K$143</f>
        <v>9.9</v>
      </c>
      <c r="CQ64" s="20">
        <f>'[4]сводный расчет'!$K$143</f>
        <v>9.9</v>
      </c>
      <c r="CR64" s="20">
        <f>'[4]сводный расчет'!$K$143</f>
        <v>9.9</v>
      </c>
      <c r="CS64" s="20">
        <f>'[4]сводный расчет'!$K$143</f>
        <v>9.9</v>
      </c>
      <c r="CT64" s="20">
        <f>'[4]сводный расчет'!$K$143</f>
        <v>9.9</v>
      </c>
      <c r="CU64" s="20">
        <f>'[4]сводный расчет'!$K$143</f>
        <v>9.9</v>
      </c>
      <c r="CV64" s="20">
        <f>'[4]сводный расчет'!$K$143</f>
        <v>9.9</v>
      </c>
      <c r="CW64" s="20">
        <f>'[4]сводный расчет'!$K$143</f>
        <v>9.9</v>
      </c>
      <c r="CX64" s="20">
        <f>'[4]сводный расчет'!$K$143</f>
        <v>9.9</v>
      </c>
      <c r="CY64" s="20">
        <f>'[4]сводный расчет'!$K$143</f>
        <v>9.9</v>
      </c>
      <c r="CZ64" s="20">
        <f>'[4]сводный расчет'!$K$143</f>
        <v>9.9</v>
      </c>
      <c r="DA64" s="20">
        <f>'[4]сводный расчет'!$K$143</f>
        <v>9.9</v>
      </c>
    </row>
    <row r="65" spans="1:105" s="3" customFormat="1" ht="27.75" customHeight="1" x14ac:dyDescent="0.2">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9">
        <f>AZ54/AZ64/12</f>
        <v>59.795972686526618</v>
      </c>
      <c r="BA65" s="20">
        <f t="shared" ref="BA65:BS65" si="2">BA53/BA64/12</f>
        <v>0</v>
      </c>
      <c r="BB65" s="20">
        <f t="shared" si="2"/>
        <v>0</v>
      </c>
      <c r="BC65" s="20">
        <f t="shared" si="2"/>
        <v>0</v>
      </c>
      <c r="BD65" s="20">
        <f t="shared" si="2"/>
        <v>0</v>
      </c>
      <c r="BE65" s="20">
        <f t="shared" si="2"/>
        <v>0</v>
      </c>
      <c r="BF65" s="20">
        <f t="shared" si="2"/>
        <v>0</v>
      </c>
      <c r="BG65" s="20">
        <f t="shared" si="2"/>
        <v>0</v>
      </c>
      <c r="BH65" s="20">
        <f t="shared" si="2"/>
        <v>0</v>
      </c>
      <c r="BI65" s="20">
        <f t="shared" si="2"/>
        <v>0</v>
      </c>
      <c r="BJ65" s="20">
        <f t="shared" si="2"/>
        <v>0</v>
      </c>
      <c r="BK65" s="20">
        <f t="shared" si="2"/>
        <v>0</v>
      </c>
      <c r="BL65" s="20">
        <f t="shared" si="2"/>
        <v>0</v>
      </c>
      <c r="BM65" s="20">
        <f t="shared" si="2"/>
        <v>0</v>
      </c>
      <c r="BN65" s="20">
        <f t="shared" si="2"/>
        <v>0</v>
      </c>
      <c r="BO65" s="20">
        <f t="shared" si="2"/>
        <v>0</v>
      </c>
      <c r="BP65" s="20">
        <f t="shared" si="2"/>
        <v>0</v>
      </c>
      <c r="BQ65" s="20">
        <f t="shared" si="2"/>
        <v>0</v>
      </c>
      <c r="BR65" s="20">
        <f t="shared" si="2"/>
        <v>0</v>
      </c>
      <c r="BS65" s="21">
        <f t="shared" si="2"/>
        <v>0</v>
      </c>
      <c r="BT65" s="19">
        <f>BT54/BT64/12</f>
        <v>70.634175159572578</v>
      </c>
      <c r="BU65" s="20"/>
      <c r="BV65" s="20"/>
      <c r="BW65" s="20"/>
      <c r="BX65" s="20"/>
      <c r="BY65" s="20"/>
      <c r="BZ65" s="20"/>
      <c r="CA65" s="20"/>
      <c r="CB65" s="20"/>
      <c r="CC65" s="20"/>
      <c r="CD65" s="20"/>
      <c r="CE65" s="20"/>
      <c r="CF65" s="20"/>
      <c r="CG65" s="20"/>
      <c r="CH65" s="20"/>
      <c r="CI65" s="20"/>
      <c r="CJ65" s="21"/>
      <c r="CK65" s="19">
        <f>CK54/CK64/12</f>
        <v>70.844665001548108</v>
      </c>
      <c r="CL65" s="20"/>
      <c r="CM65" s="20"/>
      <c r="CN65" s="20"/>
      <c r="CO65" s="20"/>
      <c r="CP65" s="20"/>
      <c r="CQ65" s="20"/>
      <c r="CR65" s="20"/>
      <c r="CS65" s="20"/>
      <c r="CT65" s="20"/>
      <c r="CU65" s="20"/>
      <c r="CV65" s="20"/>
      <c r="CW65" s="20"/>
      <c r="CX65" s="20"/>
      <c r="CY65" s="20"/>
      <c r="CZ65" s="20"/>
      <c r="DA65" s="20"/>
    </row>
    <row r="66" spans="1:105" s="3" customFormat="1" ht="76.5" customHeight="1" x14ac:dyDescent="0.2">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290</v>
      </c>
      <c r="BA66" s="16"/>
      <c r="BB66" s="16"/>
      <c r="BC66" s="16"/>
      <c r="BD66" s="16"/>
      <c r="BE66" s="16"/>
      <c r="BF66" s="16"/>
      <c r="BG66" s="16"/>
      <c r="BH66" s="16"/>
      <c r="BI66" s="16"/>
      <c r="BJ66" s="16"/>
      <c r="BK66" s="16"/>
      <c r="BL66" s="16"/>
      <c r="BM66" s="16"/>
      <c r="BN66" s="16"/>
      <c r="BO66" s="16"/>
      <c r="BP66" s="16"/>
      <c r="BQ66" s="16"/>
      <c r="BR66" s="16"/>
      <c r="BS66" s="17"/>
      <c r="BT66" s="15" t="s">
        <v>290</v>
      </c>
      <c r="BU66" s="16"/>
      <c r="BV66" s="16"/>
      <c r="BW66" s="16"/>
      <c r="BX66" s="16"/>
      <c r="BY66" s="16"/>
      <c r="BZ66" s="16"/>
      <c r="CA66" s="16"/>
      <c r="CB66" s="16"/>
      <c r="CC66" s="16"/>
      <c r="CD66" s="16"/>
      <c r="CE66" s="16"/>
      <c r="CF66" s="16"/>
      <c r="CG66" s="16"/>
      <c r="CH66" s="16"/>
      <c r="CI66" s="16"/>
      <c r="CJ66" s="17"/>
      <c r="CK66" s="15" t="s">
        <v>290</v>
      </c>
      <c r="CL66" s="16"/>
      <c r="CM66" s="16"/>
      <c r="CN66" s="16"/>
      <c r="CO66" s="16"/>
      <c r="CP66" s="16"/>
      <c r="CQ66" s="16"/>
      <c r="CR66" s="16"/>
      <c r="CS66" s="16"/>
      <c r="CT66" s="16"/>
      <c r="CU66" s="16"/>
      <c r="CV66" s="16"/>
      <c r="CW66" s="16"/>
      <c r="CX66" s="16"/>
      <c r="CY66" s="16"/>
      <c r="CZ66" s="16"/>
      <c r="DA66" s="16"/>
    </row>
    <row r="67" spans="1:105" s="3" customFormat="1" ht="54" customHeight="1" x14ac:dyDescent="0.2">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x14ac:dyDescent="0.2">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x14ac:dyDescent="0.2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x14ac:dyDescent="0.2">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x14ac:dyDescent="0.2">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x14ac:dyDescent="0.2">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x14ac:dyDescent="0.2">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x14ac:dyDescent="0.2">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x14ac:dyDescent="0.2">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x14ac:dyDescent="0.2">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x14ac:dyDescent="0.2">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x14ac:dyDescent="0.2">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x14ac:dyDescent="0.2">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x14ac:dyDescent="0.2">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x14ac:dyDescent="0.2">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x14ac:dyDescent="0.2">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x14ac:dyDescent="0.2">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x14ac:dyDescent="0.2">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x14ac:dyDescent="0.2">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x14ac:dyDescent="0.2">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x14ac:dyDescent="0.2">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x14ac:dyDescent="0.2">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x14ac:dyDescent="0.2">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x14ac:dyDescent="0.2">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x14ac:dyDescent="0.2">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x14ac:dyDescent="0.2">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x14ac:dyDescent="0.2">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x14ac:dyDescent="0.2">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x14ac:dyDescent="0.2">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x14ac:dyDescent="0.2">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x14ac:dyDescent="0.2">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x14ac:dyDescent="0.2">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x14ac:dyDescent="0.2">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x14ac:dyDescent="0.2">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x14ac:dyDescent="0.2">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x14ac:dyDescent="0.2">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x14ac:dyDescent="0.2">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x14ac:dyDescent="0.2">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x14ac:dyDescent="0.2">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x14ac:dyDescent="0.2">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x14ac:dyDescent="0.2">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x14ac:dyDescent="0.2">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x14ac:dyDescent="0.2">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x14ac:dyDescent="0.2">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x14ac:dyDescent="0.2">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x14ac:dyDescent="0.2">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x14ac:dyDescent="0.2">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x14ac:dyDescent="0.2">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x14ac:dyDescent="0.2">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x14ac:dyDescent="0.2">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x14ac:dyDescent="0.2">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x14ac:dyDescent="0.2">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x14ac:dyDescent="0.2">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x14ac:dyDescent="0.2">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x14ac:dyDescent="0.2">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x14ac:dyDescent="0.2">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x14ac:dyDescent="0.2">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x14ac:dyDescent="0.2">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x14ac:dyDescent="0.2">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x14ac:dyDescent="0.2">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x14ac:dyDescent="0.2">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x14ac:dyDescent="0.2">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x14ac:dyDescent="0.2">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x14ac:dyDescent="0.2">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x14ac:dyDescent="0.2">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x14ac:dyDescent="0.2">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x14ac:dyDescent="0.2">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x14ac:dyDescent="0.2">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x14ac:dyDescent="0.2">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x14ac:dyDescent="0.2">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x14ac:dyDescent="0.2">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x14ac:dyDescent="0.2">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x14ac:dyDescent="0.2">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x14ac:dyDescent="0.2">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x14ac:dyDescent="0.2">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x14ac:dyDescent="0.2">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x14ac:dyDescent="0.2">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x14ac:dyDescent="0.2">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x14ac:dyDescent="0.2">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x14ac:dyDescent="0.2">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x14ac:dyDescent="0.2">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x14ac:dyDescent="0.2">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x14ac:dyDescent="0.2">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x14ac:dyDescent="0.2">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x14ac:dyDescent="0.2">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x14ac:dyDescent="0.2">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x14ac:dyDescent="0.2">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x14ac:dyDescent="0.2">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x14ac:dyDescent="0.2">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x14ac:dyDescent="0.2">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x14ac:dyDescent="0.2">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x14ac:dyDescent="0.2">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x14ac:dyDescent="0.2">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x14ac:dyDescent="0.2">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x14ac:dyDescent="0.2">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x14ac:dyDescent="0.2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x14ac:dyDescent="0.2">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x14ac:dyDescent="0.2">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x14ac:dyDescent="0.2">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x14ac:dyDescent="0.2">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x14ac:dyDescent="0.2">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x14ac:dyDescent="0.2">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x14ac:dyDescent="0.2">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x14ac:dyDescent="0.2">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x14ac:dyDescent="0.2">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x14ac:dyDescent="0.2">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x14ac:dyDescent="0.2">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x14ac:dyDescent="0.2">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x14ac:dyDescent="0.2">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x14ac:dyDescent="0.2">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x14ac:dyDescent="0.2">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x14ac:dyDescent="0.2">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x14ac:dyDescent="0.2">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x14ac:dyDescent="0.2">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x14ac:dyDescent="0.2">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x14ac:dyDescent="0.2">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x14ac:dyDescent="0.2">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x14ac:dyDescent="0.2">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x14ac:dyDescent="0.2">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x14ac:dyDescent="0.2">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x14ac:dyDescent="0.2">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x14ac:dyDescent="0.2">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x14ac:dyDescent="0.2">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x14ac:dyDescent="0.2">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x14ac:dyDescent="0.2">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x14ac:dyDescent="0.2">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x14ac:dyDescent="0.2">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x14ac:dyDescent="0.2">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x14ac:dyDescent="0.2">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x14ac:dyDescent="0.2">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x14ac:dyDescent="0.2">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x14ac:dyDescent="0.2">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x14ac:dyDescent="0.2">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x14ac:dyDescent="0.2">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x14ac:dyDescent="0.2">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x14ac:dyDescent="0.2">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x14ac:dyDescent="0.2">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x14ac:dyDescent="0.2">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x14ac:dyDescent="0.2">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x14ac:dyDescent="0.2">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x14ac:dyDescent="0.2">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pageMargins left="0.78740157480314965" right="0.51181102362204722" top="0.59055118110236227" bottom="0.39370078740157483" header="0.19685039370078741" footer="0.19685039370078741"/>
  <pageSetup paperSize="9" scale="8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zoomScaleNormal="100" zoomScaleSheetLayoutView="100" workbookViewId="0">
      <selection activeCell="BI16" sqref="BI16:BQ16"/>
    </sheetView>
  </sheetViews>
  <sheetFormatPr defaultColWidth="0.85546875" defaultRowHeight="15.75" x14ac:dyDescent="0.25"/>
  <cols>
    <col min="1" max="59" width="0.85546875" style="1"/>
    <col min="60" max="60" width="2.2851562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6384" width="0.85546875" style="1"/>
  </cols>
  <sheetData>
    <row r="1" spans="1:105" x14ac:dyDescent="0.25">
      <c r="B1" s="32" t="s">
        <v>225</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8"/>
    </row>
    <row r="3" spans="1:105" s="3" customFormat="1" ht="67.5" customHeight="1" x14ac:dyDescent="0.2">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c r="AJ3" s="47" t="s">
        <v>1</v>
      </c>
      <c r="AK3" s="43"/>
      <c r="AL3" s="43"/>
      <c r="AM3" s="43"/>
      <c r="AN3" s="43"/>
      <c r="AO3" s="43"/>
      <c r="AP3" s="43"/>
      <c r="AQ3" s="43"/>
      <c r="AR3" s="43"/>
      <c r="AS3" s="43"/>
      <c r="AT3" s="43"/>
      <c r="AU3" s="43"/>
      <c r="AV3" s="43"/>
      <c r="AW3" s="43"/>
      <c r="AX3" s="43"/>
      <c r="AY3" s="44"/>
      <c r="AZ3" s="41" t="s">
        <v>2</v>
      </c>
      <c r="BA3" s="39"/>
      <c r="BB3" s="39"/>
      <c r="BC3" s="39"/>
      <c r="BD3" s="39"/>
      <c r="BE3" s="39"/>
      <c r="BF3" s="39"/>
      <c r="BG3" s="39"/>
      <c r="BH3" s="39"/>
      <c r="BI3" s="39"/>
      <c r="BJ3" s="39"/>
      <c r="BK3" s="39"/>
      <c r="BL3" s="39"/>
      <c r="BM3" s="39"/>
      <c r="BN3" s="39"/>
      <c r="BO3" s="39"/>
      <c r="BP3" s="39"/>
      <c r="BQ3" s="40"/>
      <c r="BR3" s="41" t="s">
        <v>228</v>
      </c>
      <c r="BS3" s="39"/>
      <c r="BT3" s="39"/>
      <c r="BU3" s="39"/>
      <c r="BV3" s="39"/>
      <c r="BW3" s="39"/>
      <c r="BX3" s="39"/>
      <c r="BY3" s="39"/>
      <c r="BZ3" s="39"/>
      <c r="CA3" s="39"/>
      <c r="CB3" s="39"/>
      <c r="CC3" s="39"/>
      <c r="CD3" s="39"/>
      <c r="CE3" s="39"/>
      <c r="CF3" s="39"/>
      <c r="CG3" s="39"/>
      <c r="CH3" s="39"/>
      <c r="CI3" s="40"/>
      <c r="CJ3" s="41" t="s">
        <v>3</v>
      </c>
      <c r="CK3" s="39"/>
      <c r="CL3" s="39"/>
      <c r="CM3" s="39"/>
      <c r="CN3" s="39"/>
      <c r="CO3" s="39"/>
      <c r="CP3" s="39"/>
      <c r="CQ3" s="39"/>
      <c r="CR3" s="39"/>
      <c r="CS3" s="39"/>
      <c r="CT3" s="39"/>
      <c r="CU3" s="39"/>
      <c r="CV3" s="39"/>
      <c r="CW3" s="39"/>
      <c r="CX3" s="39"/>
      <c r="CY3" s="39"/>
      <c r="CZ3" s="39"/>
      <c r="DA3" s="39"/>
    </row>
    <row r="4" spans="1:105" s="3" customFormat="1" ht="40.5"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c r="AJ4" s="48"/>
      <c r="AK4" s="45"/>
      <c r="AL4" s="45"/>
      <c r="AM4" s="45"/>
      <c r="AN4" s="45"/>
      <c r="AO4" s="45"/>
      <c r="AP4" s="45"/>
      <c r="AQ4" s="45"/>
      <c r="AR4" s="45"/>
      <c r="AS4" s="45"/>
      <c r="AT4" s="45"/>
      <c r="AU4" s="45"/>
      <c r="AV4" s="45"/>
      <c r="AW4" s="45"/>
      <c r="AX4" s="45"/>
      <c r="AY4" s="46"/>
      <c r="AZ4" s="41" t="s">
        <v>226</v>
      </c>
      <c r="BA4" s="39"/>
      <c r="BB4" s="39"/>
      <c r="BC4" s="39"/>
      <c r="BD4" s="39"/>
      <c r="BE4" s="39"/>
      <c r="BF4" s="39"/>
      <c r="BG4" s="39"/>
      <c r="BH4" s="40"/>
      <c r="BI4" s="41" t="s">
        <v>227</v>
      </c>
      <c r="BJ4" s="39"/>
      <c r="BK4" s="39"/>
      <c r="BL4" s="39"/>
      <c r="BM4" s="39"/>
      <c r="BN4" s="39"/>
      <c r="BO4" s="39"/>
      <c r="BP4" s="39"/>
      <c r="BQ4" s="40"/>
      <c r="BR4" s="41" t="s">
        <v>226</v>
      </c>
      <c r="BS4" s="39"/>
      <c r="BT4" s="39"/>
      <c r="BU4" s="39"/>
      <c r="BV4" s="39"/>
      <c r="BW4" s="39"/>
      <c r="BX4" s="39"/>
      <c r="BY4" s="39"/>
      <c r="BZ4" s="40"/>
      <c r="CA4" s="41" t="s">
        <v>227</v>
      </c>
      <c r="CB4" s="39"/>
      <c r="CC4" s="39"/>
      <c r="CD4" s="39"/>
      <c r="CE4" s="39"/>
      <c r="CF4" s="39"/>
      <c r="CG4" s="39"/>
      <c r="CH4" s="39"/>
      <c r="CI4" s="40"/>
      <c r="CJ4" s="41" t="s">
        <v>226</v>
      </c>
      <c r="CK4" s="39"/>
      <c r="CL4" s="39"/>
      <c r="CM4" s="39"/>
      <c r="CN4" s="39"/>
      <c r="CO4" s="39"/>
      <c r="CP4" s="39"/>
      <c r="CQ4" s="39"/>
      <c r="CR4" s="40"/>
      <c r="CS4" s="41" t="s">
        <v>227</v>
      </c>
      <c r="CT4" s="39"/>
      <c r="CU4" s="39"/>
      <c r="CV4" s="39"/>
      <c r="CW4" s="39"/>
      <c r="CX4" s="39"/>
      <c r="CY4" s="39"/>
      <c r="CZ4" s="39"/>
      <c r="DA4" s="39"/>
    </row>
    <row r="5" spans="1:105" s="3" customFormat="1" ht="40.5" customHeight="1" x14ac:dyDescent="0.2">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2"/>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x14ac:dyDescent="0.2">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2"/>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x14ac:dyDescent="0.2">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2"/>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x14ac:dyDescent="0.2">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2"/>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x14ac:dyDescent="0.2">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2"/>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x14ac:dyDescent="0.2">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2"/>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x14ac:dyDescent="0.2">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2"/>
      <c r="AJ11" s="15" t="s">
        <v>231</v>
      </c>
      <c r="AK11" s="16"/>
      <c r="AL11" s="16"/>
      <c r="AM11" s="16"/>
      <c r="AN11" s="16"/>
      <c r="AO11" s="16"/>
      <c r="AP11" s="16"/>
      <c r="AQ11" s="16"/>
      <c r="AR11" s="16"/>
      <c r="AS11" s="16"/>
      <c r="AT11" s="16"/>
      <c r="AU11" s="16"/>
      <c r="AV11" s="16"/>
      <c r="AW11" s="16"/>
      <c r="AX11" s="16"/>
      <c r="AY11" s="17"/>
      <c r="AZ11" s="19">
        <v>272862.03000000003</v>
      </c>
      <c r="BA11" s="20">
        <v>272862.03000000003</v>
      </c>
      <c r="BB11" s="20">
        <v>272862.03000000003</v>
      </c>
      <c r="BC11" s="20">
        <v>272862.03000000003</v>
      </c>
      <c r="BD11" s="20">
        <v>272862.03000000003</v>
      </c>
      <c r="BE11" s="20">
        <v>272862.03000000003</v>
      </c>
      <c r="BF11" s="20">
        <v>272862.03000000003</v>
      </c>
      <c r="BG11" s="20">
        <v>272862.03000000003</v>
      </c>
      <c r="BH11" s="21">
        <v>272862.03000000003</v>
      </c>
      <c r="BI11" s="19">
        <v>272862.03000000003</v>
      </c>
      <c r="BJ11" s="20">
        <v>272862.03000000003</v>
      </c>
      <c r="BK11" s="20">
        <v>272862.03000000003</v>
      </c>
      <c r="BL11" s="20">
        <v>272862.03000000003</v>
      </c>
      <c r="BM11" s="20">
        <v>272862.03000000003</v>
      </c>
      <c r="BN11" s="20">
        <v>272862.03000000003</v>
      </c>
      <c r="BO11" s="20">
        <v>272862.03000000003</v>
      </c>
      <c r="BP11" s="20">
        <v>272862.03000000003</v>
      </c>
      <c r="BQ11" s="21">
        <v>272862.03000000003</v>
      </c>
      <c r="BR11" s="19">
        <v>254021.13</v>
      </c>
      <c r="BS11" s="20">
        <v>254021.13</v>
      </c>
      <c r="BT11" s="20">
        <v>254021.13</v>
      </c>
      <c r="BU11" s="20">
        <v>254021.13</v>
      </c>
      <c r="BV11" s="20">
        <v>254021.13</v>
      </c>
      <c r="BW11" s="20">
        <v>254021.13</v>
      </c>
      <c r="BX11" s="20">
        <v>254021.13</v>
      </c>
      <c r="BY11" s="20">
        <v>254021.13</v>
      </c>
      <c r="BZ11" s="21">
        <v>254021.13</v>
      </c>
      <c r="CA11" s="19">
        <f t="shared" ref="CA11:CI11" si="0">BZ11</f>
        <v>254021.13</v>
      </c>
      <c r="CB11" s="20">
        <f t="shared" si="0"/>
        <v>254021.13</v>
      </c>
      <c r="CC11" s="20">
        <f t="shared" si="0"/>
        <v>254021.13</v>
      </c>
      <c r="CD11" s="20">
        <f t="shared" si="0"/>
        <v>254021.13</v>
      </c>
      <c r="CE11" s="20">
        <f t="shared" si="0"/>
        <v>254021.13</v>
      </c>
      <c r="CF11" s="20">
        <f t="shared" si="0"/>
        <v>254021.13</v>
      </c>
      <c r="CG11" s="20">
        <f t="shared" si="0"/>
        <v>254021.13</v>
      </c>
      <c r="CH11" s="20">
        <f t="shared" si="0"/>
        <v>254021.13</v>
      </c>
      <c r="CI11" s="21">
        <f t="shared" si="0"/>
        <v>254021.13</v>
      </c>
      <c r="CJ11" s="19">
        <f>[4]ЕКТ!$O$10</f>
        <v>257805.40112853755</v>
      </c>
      <c r="CK11" s="20">
        <f>[4]ЕКТ!$O$10</f>
        <v>257805.40112853755</v>
      </c>
      <c r="CL11" s="20">
        <f>[4]ЕКТ!$O$10</f>
        <v>257805.40112853755</v>
      </c>
      <c r="CM11" s="20">
        <f>[4]ЕКТ!$O$10</f>
        <v>257805.40112853755</v>
      </c>
      <c r="CN11" s="20">
        <f>[4]ЕКТ!$O$10</f>
        <v>257805.40112853755</v>
      </c>
      <c r="CO11" s="20">
        <f>[4]ЕКТ!$O$10</f>
        <v>257805.40112853755</v>
      </c>
      <c r="CP11" s="20">
        <f>[4]ЕКТ!$O$10</f>
        <v>257805.40112853755</v>
      </c>
      <c r="CQ11" s="20">
        <f>[4]ЕКТ!$O$10</f>
        <v>257805.40112853755</v>
      </c>
      <c r="CR11" s="21">
        <f>[4]ЕКТ!$O$10</f>
        <v>257805.40112853755</v>
      </c>
      <c r="CS11" s="19">
        <f t="shared" ref="CS11:DA11" si="1">CR11</f>
        <v>257805.40112853755</v>
      </c>
      <c r="CT11" s="20">
        <f t="shared" si="1"/>
        <v>257805.40112853755</v>
      </c>
      <c r="CU11" s="20">
        <f t="shared" si="1"/>
        <v>257805.40112853755</v>
      </c>
      <c r="CV11" s="20">
        <f t="shared" si="1"/>
        <v>257805.40112853755</v>
      </c>
      <c r="CW11" s="20">
        <f t="shared" si="1"/>
        <v>257805.40112853755</v>
      </c>
      <c r="CX11" s="20">
        <f t="shared" si="1"/>
        <v>257805.40112853755</v>
      </c>
      <c r="CY11" s="20">
        <f t="shared" si="1"/>
        <v>257805.40112853755</v>
      </c>
      <c r="CZ11" s="20">
        <f t="shared" si="1"/>
        <v>257805.40112853755</v>
      </c>
      <c r="DA11" s="20">
        <f t="shared" si="1"/>
        <v>257805.40112853755</v>
      </c>
    </row>
    <row r="12" spans="1:105" s="3" customFormat="1" ht="40.5" customHeight="1" x14ac:dyDescent="0.2">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2"/>
      <c r="AJ12" s="15" t="s">
        <v>233</v>
      </c>
      <c r="AK12" s="16"/>
      <c r="AL12" s="16"/>
      <c r="AM12" s="16"/>
      <c r="AN12" s="16"/>
      <c r="AO12" s="16"/>
      <c r="AP12" s="16"/>
      <c r="AQ12" s="16"/>
      <c r="AR12" s="16"/>
      <c r="AS12" s="16"/>
      <c r="AT12" s="16"/>
      <c r="AU12" s="16"/>
      <c r="AV12" s="16"/>
      <c r="AW12" s="16"/>
      <c r="AX12" s="16"/>
      <c r="AY12" s="17"/>
      <c r="AZ12" s="19">
        <v>129.41</v>
      </c>
      <c r="BA12" s="20">
        <v>129.41</v>
      </c>
      <c r="BB12" s="20">
        <v>129.41</v>
      </c>
      <c r="BC12" s="20">
        <v>129.41</v>
      </c>
      <c r="BD12" s="20">
        <v>129.41</v>
      </c>
      <c r="BE12" s="20">
        <v>129.41</v>
      </c>
      <c r="BF12" s="20">
        <v>129.41</v>
      </c>
      <c r="BG12" s="20">
        <v>129.41</v>
      </c>
      <c r="BH12" s="21">
        <v>129.41</v>
      </c>
      <c r="BI12" s="19">
        <v>129.41</v>
      </c>
      <c r="BJ12" s="20">
        <v>129.41</v>
      </c>
      <c r="BK12" s="20">
        <v>129.41</v>
      </c>
      <c r="BL12" s="20">
        <v>129.41</v>
      </c>
      <c r="BM12" s="20">
        <v>129.41</v>
      </c>
      <c r="BN12" s="20">
        <v>129.41</v>
      </c>
      <c r="BO12" s="20">
        <v>129.41</v>
      </c>
      <c r="BP12" s="20">
        <v>129.41</v>
      </c>
      <c r="BQ12" s="21">
        <v>129.41</v>
      </c>
      <c r="BR12" s="19">
        <v>106.74</v>
      </c>
      <c r="BS12" s="20">
        <v>106.74</v>
      </c>
      <c r="BT12" s="20">
        <v>106.74</v>
      </c>
      <c r="BU12" s="20">
        <v>106.74</v>
      </c>
      <c r="BV12" s="20">
        <v>106.74</v>
      </c>
      <c r="BW12" s="20">
        <v>106.74</v>
      </c>
      <c r="BX12" s="20">
        <v>106.74</v>
      </c>
      <c r="BY12" s="20">
        <v>106.74</v>
      </c>
      <c r="BZ12" s="21">
        <v>106.74</v>
      </c>
      <c r="CA12" s="19">
        <f t="shared" ref="CA12:CI12" si="2">BZ12</f>
        <v>106.74</v>
      </c>
      <c r="CB12" s="20">
        <f t="shared" si="2"/>
        <v>106.74</v>
      </c>
      <c r="CC12" s="20">
        <f t="shared" si="2"/>
        <v>106.74</v>
      </c>
      <c r="CD12" s="20">
        <f t="shared" si="2"/>
        <v>106.74</v>
      </c>
      <c r="CE12" s="20">
        <f t="shared" si="2"/>
        <v>106.74</v>
      </c>
      <c r="CF12" s="20">
        <f t="shared" si="2"/>
        <v>106.74</v>
      </c>
      <c r="CG12" s="20">
        <f t="shared" si="2"/>
        <v>106.74</v>
      </c>
      <c r="CH12" s="20">
        <f t="shared" si="2"/>
        <v>106.74</v>
      </c>
      <c r="CI12" s="21">
        <f t="shared" si="2"/>
        <v>106.74</v>
      </c>
      <c r="CJ12" s="19">
        <f>[4]ЕКТ!$O$17</f>
        <v>116.52356266612365</v>
      </c>
      <c r="CK12" s="20">
        <f>[4]ЕКТ!$O$17</f>
        <v>116.52356266612365</v>
      </c>
      <c r="CL12" s="20">
        <f>[4]ЕКТ!$O$17</f>
        <v>116.52356266612365</v>
      </c>
      <c r="CM12" s="20">
        <f>[4]ЕКТ!$O$17</f>
        <v>116.52356266612365</v>
      </c>
      <c r="CN12" s="20">
        <f>[4]ЕКТ!$O$17</f>
        <v>116.52356266612365</v>
      </c>
      <c r="CO12" s="20">
        <f>[4]ЕКТ!$O$17</f>
        <v>116.52356266612365</v>
      </c>
      <c r="CP12" s="20">
        <f>[4]ЕКТ!$O$17</f>
        <v>116.52356266612365</v>
      </c>
      <c r="CQ12" s="20">
        <f>[4]ЕКТ!$O$17</f>
        <v>116.52356266612365</v>
      </c>
      <c r="CR12" s="21">
        <f>[4]ЕКТ!$O$17</f>
        <v>116.52356266612365</v>
      </c>
      <c r="CS12" s="19">
        <f>[4]ЕКТ!$O$17</f>
        <v>116.52356266612365</v>
      </c>
      <c r="CT12" s="20">
        <f>[4]ЕКТ!$O$17</f>
        <v>116.52356266612365</v>
      </c>
      <c r="CU12" s="20">
        <f>[4]ЕКТ!$O$17</f>
        <v>116.52356266612365</v>
      </c>
      <c r="CV12" s="20">
        <f>[4]ЕКТ!$O$17</f>
        <v>116.52356266612365</v>
      </c>
      <c r="CW12" s="20">
        <f>[4]ЕКТ!$O$17</f>
        <v>116.52356266612365</v>
      </c>
      <c r="CX12" s="20">
        <f>[4]ЕКТ!$O$17</f>
        <v>116.52356266612365</v>
      </c>
      <c r="CY12" s="20">
        <f>[4]ЕКТ!$O$17</f>
        <v>116.52356266612365</v>
      </c>
      <c r="CZ12" s="20">
        <f>[4]ЕКТ!$O$17</f>
        <v>116.52356266612365</v>
      </c>
      <c r="DA12" s="20">
        <f>[4]ЕКТ!$O$17</f>
        <v>116.52356266612365</v>
      </c>
    </row>
    <row r="13" spans="1:105" s="3" customFormat="1" ht="15" customHeight="1" x14ac:dyDescent="0.2">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2"/>
      <c r="AJ13" s="15" t="s">
        <v>233</v>
      </c>
      <c r="AK13" s="16"/>
      <c r="AL13" s="16"/>
      <c r="AM13" s="16"/>
      <c r="AN13" s="16"/>
      <c r="AO13" s="16"/>
      <c r="AP13" s="16"/>
      <c r="AQ13" s="16"/>
      <c r="AR13" s="16"/>
      <c r="AS13" s="16"/>
      <c r="AT13" s="16"/>
      <c r="AU13" s="16"/>
      <c r="AV13" s="16"/>
      <c r="AW13" s="16"/>
      <c r="AX13" s="16"/>
      <c r="AY13" s="17"/>
      <c r="AZ13" s="19">
        <v>510.81</v>
      </c>
      <c r="BA13" s="20">
        <v>510.81</v>
      </c>
      <c r="BB13" s="20">
        <v>510.81</v>
      </c>
      <c r="BC13" s="20">
        <v>510.81</v>
      </c>
      <c r="BD13" s="20">
        <v>510.81</v>
      </c>
      <c r="BE13" s="20">
        <v>510.81</v>
      </c>
      <c r="BF13" s="20">
        <v>510.81</v>
      </c>
      <c r="BG13" s="20">
        <v>510.81</v>
      </c>
      <c r="BH13" s="21">
        <v>510.81</v>
      </c>
      <c r="BI13" s="19">
        <v>510.81</v>
      </c>
      <c r="BJ13" s="20">
        <v>510.81</v>
      </c>
      <c r="BK13" s="20">
        <v>510.81</v>
      </c>
      <c r="BL13" s="20">
        <v>510.81</v>
      </c>
      <c r="BM13" s="20">
        <v>510.81</v>
      </c>
      <c r="BN13" s="20">
        <v>510.81</v>
      </c>
      <c r="BO13" s="20">
        <v>510.81</v>
      </c>
      <c r="BP13" s="20">
        <v>510.81</v>
      </c>
      <c r="BQ13" s="21">
        <v>510.81</v>
      </c>
      <c r="BR13" s="19">
        <f t="shared" ref="BR13:BZ13" si="3">1000*0.46179</f>
        <v>461.78999999999996</v>
      </c>
      <c r="BS13" s="20">
        <f t="shared" si="3"/>
        <v>461.78999999999996</v>
      </c>
      <c r="BT13" s="20">
        <f t="shared" si="3"/>
        <v>461.78999999999996</v>
      </c>
      <c r="BU13" s="20">
        <f t="shared" si="3"/>
        <v>461.78999999999996</v>
      </c>
      <c r="BV13" s="20">
        <f t="shared" si="3"/>
        <v>461.78999999999996</v>
      </c>
      <c r="BW13" s="20">
        <f t="shared" si="3"/>
        <v>461.78999999999996</v>
      </c>
      <c r="BX13" s="20">
        <f t="shared" si="3"/>
        <v>461.78999999999996</v>
      </c>
      <c r="BY13" s="20">
        <f t="shared" si="3"/>
        <v>461.78999999999996</v>
      </c>
      <c r="BZ13" s="21">
        <f t="shared" si="3"/>
        <v>461.78999999999996</v>
      </c>
      <c r="CA13" s="19">
        <f t="shared" ref="CA13:CI13" si="4">BZ13</f>
        <v>461.78999999999996</v>
      </c>
      <c r="CB13" s="20">
        <f t="shared" si="4"/>
        <v>461.78999999999996</v>
      </c>
      <c r="CC13" s="20">
        <f t="shared" si="4"/>
        <v>461.78999999999996</v>
      </c>
      <c r="CD13" s="20">
        <f t="shared" si="4"/>
        <v>461.78999999999996</v>
      </c>
      <c r="CE13" s="20">
        <f t="shared" si="4"/>
        <v>461.78999999999996</v>
      </c>
      <c r="CF13" s="20">
        <f t="shared" si="4"/>
        <v>461.78999999999996</v>
      </c>
      <c r="CG13" s="20">
        <f t="shared" si="4"/>
        <v>461.78999999999996</v>
      </c>
      <c r="CH13" s="20">
        <f t="shared" si="4"/>
        <v>461.78999999999996</v>
      </c>
      <c r="CI13" s="21">
        <f t="shared" si="4"/>
        <v>461.78999999999996</v>
      </c>
      <c r="CJ13" s="19">
        <f>[4]ЕКТ!$O$24</f>
        <v>477.04992281690062</v>
      </c>
      <c r="CK13" s="20">
        <f>[4]ЕКТ!$O$24</f>
        <v>477.04992281690062</v>
      </c>
      <c r="CL13" s="20">
        <f>[4]ЕКТ!$O$24</f>
        <v>477.04992281690062</v>
      </c>
      <c r="CM13" s="20">
        <f>[4]ЕКТ!$O$24</f>
        <v>477.04992281690062</v>
      </c>
      <c r="CN13" s="20">
        <f>[4]ЕКТ!$O$24</f>
        <v>477.04992281690062</v>
      </c>
      <c r="CO13" s="20">
        <f>[4]ЕКТ!$O$24</f>
        <v>477.04992281690062</v>
      </c>
      <c r="CP13" s="20">
        <f>[4]ЕКТ!$O$24</f>
        <v>477.04992281690062</v>
      </c>
      <c r="CQ13" s="20">
        <f>[4]ЕКТ!$O$24</f>
        <v>477.04992281690062</v>
      </c>
      <c r="CR13" s="21">
        <f>[4]ЕКТ!$O$24</f>
        <v>477.04992281690062</v>
      </c>
      <c r="CS13" s="19">
        <f t="shared" ref="CS13:DA13" si="5">CR13</f>
        <v>477.04992281690062</v>
      </c>
      <c r="CT13" s="20">
        <f t="shared" si="5"/>
        <v>477.04992281690062</v>
      </c>
      <c r="CU13" s="20">
        <f t="shared" si="5"/>
        <v>477.04992281690062</v>
      </c>
      <c r="CV13" s="20">
        <f t="shared" si="5"/>
        <v>477.04992281690062</v>
      </c>
      <c r="CW13" s="20">
        <f t="shared" si="5"/>
        <v>477.04992281690062</v>
      </c>
      <c r="CX13" s="20">
        <f t="shared" si="5"/>
        <v>477.04992281690062</v>
      </c>
      <c r="CY13" s="20">
        <f t="shared" si="5"/>
        <v>477.04992281690062</v>
      </c>
      <c r="CZ13" s="20">
        <f t="shared" si="5"/>
        <v>477.04992281690062</v>
      </c>
      <c r="DA13" s="20">
        <f t="shared" si="5"/>
        <v>477.04992281690062</v>
      </c>
    </row>
    <row r="14" spans="1:105" s="3" customFormat="1" ht="27.75" customHeight="1" x14ac:dyDescent="0.2">
      <c r="A14" s="13" t="s">
        <v>39</v>
      </c>
      <c r="B14" s="13"/>
      <c r="C14" s="13"/>
      <c r="D14" s="13"/>
      <c r="E14" s="13"/>
      <c r="F14" s="13"/>
      <c r="G14" s="14" t="s">
        <v>280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x14ac:dyDescent="0.2">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2"/>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x14ac:dyDescent="0.2">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2"/>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x14ac:dyDescent="0.2">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2"/>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x14ac:dyDescent="0.2">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2"/>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x14ac:dyDescent="0.2">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2"/>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x14ac:dyDescent="0.2">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2"/>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x14ac:dyDescent="0.2">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2"/>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x14ac:dyDescent="0.2">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2"/>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x14ac:dyDescent="0.2">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2"/>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x14ac:dyDescent="0.2">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2"/>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x14ac:dyDescent="0.2">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2"/>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x14ac:dyDescent="0.2">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2"/>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x14ac:dyDescent="0.2">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2"/>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x14ac:dyDescent="0.2">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2"/>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x14ac:dyDescent="0.2">
      <c r="A29" s="13"/>
      <c r="B29" s="13"/>
      <c r="C29" s="13"/>
      <c r="D29" s="13"/>
      <c r="E29" s="13"/>
      <c r="F29" s="13"/>
      <c r="G29" s="49" t="s">
        <v>254</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x14ac:dyDescent="0.2">
      <c r="A30" s="13"/>
      <c r="B30" s="13"/>
      <c r="C30" s="13"/>
      <c r="D30" s="13"/>
      <c r="E30" s="13"/>
      <c r="F30" s="13"/>
      <c r="G30" s="49" t="s">
        <v>255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x14ac:dyDescent="0.2">
      <c r="A31" s="13"/>
      <c r="B31" s="13"/>
      <c r="C31" s="13"/>
      <c r="D31" s="13"/>
      <c r="E31" s="13"/>
      <c r="F31" s="13"/>
      <c r="G31" s="49" t="s">
        <v>256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x14ac:dyDescent="0.2">
      <c r="A32" s="13"/>
      <c r="B32" s="13"/>
      <c r="C32" s="13"/>
      <c r="D32" s="13"/>
      <c r="E32" s="13"/>
      <c r="F32" s="13"/>
      <c r="G32" s="49" t="s">
        <v>257</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x14ac:dyDescent="0.2">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2"/>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x14ac:dyDescent="0.2">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2"/>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x14ac:dyDescent="0.2">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2"/>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x14ac:dyDescent="0.2">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2"/>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x14ac:dyDescent="0.2">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2"/>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x14ac:dyDescent="0.2">
      <c r="A38" s="13"/>
      <c r="B38" s="13"/>
      <c r="C38" s="13"/>
      <c r="D38" s="13"/>
      <c r="E38" s="13"/>
      <c r="F38" s="13"/>
      <c r="G38" s="51" t="s">
        <v>266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x14ac:dyDescent="0.2">
      <c r="A39" s="13"/>
      <c r="B39" s="13"/>
      <c r="C39" s="13"/>
      <c r="D39" s="13"/>
      <c r="E39" s="13"/>
      <c r="F39" s="13"/>
      <c r="G39" s="51" t="s">
        <v>267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53" t="s">
        <v>273</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1:105" ht="60" customHeight="1" x14ac:dyDescent="0.25">
      <c r="V47" s="53" t="s">
        <v>274</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2019-02-12T14:35:00Z</cp:lastPrinted>
  <dcterms:created xsi:type="dcterms:W3CDTF">2011-01-11T10:25:48Z</dcterms:created>
  <dcterms:modified xsi:type="dcterms:W3CDTF">2019-09-20T02:53:05Z</dcterms:modified>
</cp:coreProperties>
</file>