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925" windowWidth="29040" windowHeight="6660" activeTab="0"/>
  </bookViews>
  <sheets>
    <sheet name="2018" sheetId="1" r:id="rId1"/>
  </sheets>
  <externalReferences>
    <externalReference r:id="rId4"/>
  </externalReferences>
  <definedNames>
    <definedName name="_xlnm.Print_Area" localSheetId="0">'2018'!$A$1:$DN$101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<sst xmlns="http://schemas.openxmlformats.org/spreadsheetml/2006/main" count="262" uniqueCount="188">
  <si>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</si>
  <si>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</si>
  <si>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</si>
  <si>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</si>
  <si>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</si>
  <si>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</si>
  <si>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</si>
  <si>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</si>
  <si>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"Энергонефть Томск"</t>
  </si>
  <si>
    <t>ИНН:</t>
  </si>
  <si>
    <t>7022010799</t>
  </si>
  <si>
    <t>КПП:</t>
  </si>
  <si>
    <t>702201001</t>
  </si>
  <si>
    <t>Долгосрочный период регулирования:</t>
  </si>
  <si>
    <t>2015</t>
  </si>
  <si>
    <t>-</t>
  </si>
  <si>
    <t>2019</t>
  </si>
  <si>
    <t xml:space="preserve"> гг.</t>
  </si>
  <si>
    <t>№ п/п</t>
  </si>
  <si>
    <t>Показатель</t>
  </si>
  <si>
    <t>Ед. изм.</t>
  </si>
  <si>
    <t>Примечание ***</t>
  </si>
  <si>
    <t>отклонение.+/-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</si>
  <si>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</si>
  <si>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</si>
  <si>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</si>
  <si>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</si>
  <si>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</si>
  <si>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</si>
  <si>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</si>
  <si>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</si>
  <si>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</si>
  <si>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</si>
  <si>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</si>
  <si>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</si>
  <si>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</si>
  <si>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</si>
  <si>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</si>
  <si>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</si>
  <si>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</si>
  <si>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</si>
  <si>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</si>
  <si>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</si>
  <si>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</si>
  <si>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</si>
  <si>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</si>
  <si>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</si>
  <si>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</si>
  <si>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</si>
  <si>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</si>
  <si>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</si>
  <si>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</si>
  <si>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</si>
  <si>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</si>
  <si>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</si>
  <si>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</si>
  <si>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</si>
  <si>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</si>
  <si>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</si>
  <si>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</si>
  <si>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</si>
  <si>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</si>
  <si>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</si>
  <si>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</si>
  <si>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</si>
  <si>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</si>
  <si>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</si>
  <si>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</si>
  <si>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</si>
  <si>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</si>
  <si>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</si>
  <si>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</si>
  <si>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</si>
  <si>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Аренда, всего</t>
  </si>
  <si>
    <t>1.1.3.3.11</t>
  </si>
  <si>
    <t xml:space="preserve">в т.ч. аренда объектов электросетевого комплекса </t>
  </si>
  <si>
    <t>1.1.3.3.12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</si>
  <si>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</si>
  <si>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</si>
  <si>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</si>
  <si>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</si>
  <si>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</si>
  <si>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</si>
  <si>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</si>
  <si>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</si>
  <si>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</si>
  <si>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</si>
  <si>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</si>
  <si>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</si>
  <si>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</si>
  <si>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</si>
  <si>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</si>
  <si>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</si>
  <si>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</si>
  <si>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</si>
  <si>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</si>
  <si>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</si>
  <si>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</si>
  <si>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</si>
  <si>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</si>
  <si>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</si>
  <si>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</si>
  <si>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</si>
  <si>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</si>
  <si>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</si>
  <si>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</si>
  <si>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</si>
  <si>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</si>
  <si>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</si>
  <si>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</si>
  <si>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</si>
  <si>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</si>
  <si>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</si>
  <si>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</si>
  <si>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</si>
  <si>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</si>
  <si>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</si>
  <si>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</si>
  <si>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</si>
  <si>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</si>
  <si>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</si>
  <si>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</si>
  <si>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</si>
  <si>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</si>
  <si>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</si>
  <si>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</si>
  <si>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</si>
  <si>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</si>
  <si>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110 кВ</t>
  </si>
  <si>
    <t>2.2</t>
  </si>
  <si>
    <t>трансформаторная мощность подстанций на уровне напряжения 35 кВ</t>
  </si>
  <si>
    <t>2.3</t>
  </si>
  <si>
    <t>трансформаторная мощность подстанций на уровне напряжения 6 кВ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</si>
  <si>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</si>
  <si>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</si>
  <si>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</si>
  <si>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</si>
  <si>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110 кВ</t>
  </si>
  <si>
    <t>3.2</t>
  </si>
  <si>
    <t>количество условных единиц по линиям электропередач на уровне напряжения 35 кВ</t>
  </si>
  <si>
    <t>3.3</t>
  </si>
  <si>
    <t>количество условных единиц по линиям электропередач на уровне напряжения 6 кВ</t>
  </si>
  <si>
    <t>3.4</t>
  </si>
  <si>
    <t>количество условных единиц по линиям электропередач на уровне напряжения 0,4 кВ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</si>
  <si>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</si>
  <si>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</si>
  <si>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</si>
  <si>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110 кВ</t>
  </si>
  <si>
    <t>4.2</t>
  </si>
  <si>
    <t>количество условных единиц по подстанциям на уровне напряжения 35 кВ</t>
  </si>
  <si>
    <t>4.3</t>
  </si>
  <si>
    <t>количество условных единиц по подстанциям на уровне напряжения 6 кВ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</si>
  <si>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</si>
  <si>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</si>
  <si>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</si>
  <si>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</si>
  <si>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110 кВ</t>
  </si>
  <si>
    <t>5.2</t>
  </si>
  <si>
    <t>длина линий электропередач на уровне напряжения 35 кВ</t>
  </si>
  <si>
    <t>5.3</t>
  </si>
  <si>
    <t>длина линий электропередач на уровне напряжения 6 кВ</t>
  </si>
  <si>
    <t>5.4</t>
  </si>
  <si>
    <t>длина линий электропередач на уровне напряжения 0,4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</si>
  <si>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</si>
  <si>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</si>
  <si>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</si>
  <si>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</si>
  <si>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</si>
  <si>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</si>
  <si>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</si>
  <si>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</si>
  <si>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</si>
  <si>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</si>
  <si>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</si>
  <si>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</si>
  <si>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</si>
  <si>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</si>
  <si>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</si>
  <si>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Примечание. Раздел III, п.1.1 </t>
  </si>
  <si>
    <t>не в полном объемы в тарифе приняты цеховые и общехозяйственные расходы</t>
  </si>
  <si>
    <t>не компенсируются в тарифе ДМС и Нефтегарант</t>
  </si>
  <si>
    <t>увеличение стоимости спец.одежды, изменение условий кол.договора</t>
  </si>
  <si>
    <t>Изменение условий  кол.договора Общества</t>
  </si>
  <si>
    <t>В тарифе не принята амортизация на перечень ОС, закупаемы Обществом по программе кап.вложений</t>
  </si>
  <si>
    <t>удорожание свыше ИПЦ</t>
  </si>
  <si>
    <t>превышение по налогу на имущество</t>
  </si>
  <si>
    <t>согласно поданных заявок</t>
  </si>
  <si>
    <t>в рамках исполнения производственной программы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</si>
</sst>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0_р_._-;\-* #,##0.000000_р_._-;_-* &quot;-&quot;??_р_._-;_-@_-"/>
    <numFmt numFmtId="167" formatCode="_-* #,##0.0_р_._-;\-* #,##0.0_р_._-;_-* &quot;-&quot;??_р_._-;_-@_-"/>
    <numFmt numFmtId="168" formatCode="_-* #,##0.000_р_._-;\-* #,##0.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0_р_._-;\-* #,##0.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2" fillId="0" borderId="0" xfId="61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61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61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66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/>
    </xf>
    <xf numFmtId="0" fontId="7" fillId="12" borderId="0" xfId="0" applyFont="1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4" fillId="1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quotePrefix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9" fontId="8" fillId="0" borderId="10" xfId="57" applyFont="1" applyFill="1" applyBorder="1" applyAlignment="1">
      <alignment horizontal="center" vertical="center"/>
    </xf>
    <xf numFmtId="9" fontId="8" fillId="0" borderId="12" xfId="57" applyFont="1" applyFill="1" applyBorder="1" applyAlignment="1">
      <alignment horizontal="center" vertical="center"/>
    </xf>
    <xf numFmtId="9" fontId="8" fillId="0" borderId="11" xfId="57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0" xfId="61" applyFont="1" applyFill="1" applyBorder="1" applyAlignment="1">
      <alignment horizontal="center" vertical="center"/>
    </xf>
    <xf numFmtId="164" fontId="8" fillId="0" borderId="12" xfId="61" applyFont="1" applyFill="1" applyBorder="1" applyAlignment="1">
      <alignment horizontal="center" vertical="center"/>
    </xf>
    <xf numFmtId="164" fontId="8" fillId="0" borderId="11" xfId="6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8" fillId="0" borderId="10" xfId="61" applyNumberFormat="1" applyFont="1" applyFill="1" applyBorder="1" applyAlignment="1">
      <alignment horizontal="center" vertical="center"/>
    </xf>
    <xf numFmtId="173" fontId="8" fillId="0" borderId="12" xfId="61" applyNumberFormat="1" applyFont="1" applyFill="1" applyBorder="1" applyAlignment="1">
      <alignment horizontal="center" vertical="center"/>
    </xf>
    <xf numFmtId="173" fontId="8" fillId="0" borderId="11" xfId="61" applyNumberFormat="1" applyFont="1" applyFill="1" applyBorder="1" applyAlignment="1">
      <alignment horizontal="center" vertical="center"/>
    </xf>
    <xf numFmtId="168" fontId="8" fillId="0" borderId="10" xfId="61" applyNumberFormat="1" applyFont="1" applyFill="1" applyBorder="1" applyAlignment="1">
      <alignment horizontal="center" vertical="center"/>
    </xf>
    <xf numFmtId="168" fontId="8" fillId="0" borderId="12" xfId="61" applyNumberFormat="1" applyFont="1" applyFill="1" applyBorder="1" applyAlignment="1">
      <alignment horizontal="center" vertical="center"/>
    </xf>
    <xf numFmtId="168" fontId="8" fillId="0" borderId="11" xfId="61" applyNumberFormat="1" applyFont="1" applyFill="1" applyBorder="1" applyAlignment="1">
      <alignment horizontal="center" vertical="center"/>
    </xf>
    <xf numFmtId="9" fontId="49" fillId="0" borderId="10" xfId="57" applyFont="1" applyFill="1" applyBorder="1" applyAlignment="1">
      <alignment horizontal="center" vertical="center"/>
    </xf>
    <xf numFmtId="9" fontId="49" fillId="0" borderId="12" xfId="57" applyFont="1" applyFill="1" applyBorder="1" applyAlignment="1">
      <alignment horizontal="center" vertical="center"/>
    </xf>
    <xf numFmtId="9" fontId="49" fillId="0" borderId="11" xfId="57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9" fontId="8" fillId="33" borderId="10" xfId="57" applyFont="1" applyFill="1" applyBorder="1" applyAlignment="1">
      <alignment horizontal="center" vertical="center"/>
    </xf>
    <xf numFmtId="9" fontId="8" fillId="33" borderId="12" xfId="57" applyFont="1" applyFill="1" applyBorder="1" applyAlignment="1">
      <alignment horizontal="center" vertical="center"/>
    </xf>
    <xf numFmtId="9" fontId="8" fillId="33" borderId="11" xfId="57" applyFont="1" applyFill="1" applyBorder="1" applyAlignment="1">
      <alignment horizontal="center" vertical="center"/>
    </xf>
    <xf numFmtId="164" fontId="8" fillId="33" borderId="10" xfId="61" applyFont="1" applyFill="1" applyBorder="1" applyAlignment="1">
      <alignment horizontal="center" vertical="center"/>
    </xf>
    <xf numFmtId="164" fontId="8" fillId="33" borderId="12" xfId="61" applyFont="1" applyFill="1" applyBorder="1" applyAlignment="1">
      <alignment horizontal="center" vertical="center"/>
    </xf>
    <xf numFmtId="164" fontId="8" fillId="33" borderId="11" xfId="6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5" fontId="8" fillId="0" borderId="10" xfId="61" applyNumberFormat="1" applyFont="1" applyFill="1" applyBorder="1" applyAlignment="1">
      <alignment horizontal="center" vertical="center"/>
    </xf>
    <xf numFmtId="165" fontId="8" fillId="0" borderId="12" xfId="61" applyNumberFormat="1" applyFont="1" applyFill="1" applyBorder="1" applyAlignment="1">
      <alignment horizontal="center" vertical="center"/>
    </xf>
    <xf numFmtId="165" fontId="8" fillId="0" borderId="11" xfId="6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8" fillId="0" borderId="13" xfId="61" applyNumberFormat="1" applyFont="1" applyFill="1" applyBorder="1" applyAlignment="1">
      <alignment horizontal="center" vertical="center"/>
    </xf>
    <xf numFmtId="165" fontId="8" fillId="0" borderId="14" xfId="61" applyNumberFormat="1" applyFont="1" applyFill="1" applyBorder="1" applyAlignment="1">
      <alignment horizontal="center" vertical="center"/>
    </xf>
    <xf numFmtId="165" fontId="8" fillId="0" borderId="15" xfId="61" applyNumberFormat="1" applyFont="1" applyFill="1" applyBorder="1" applyAlignment="1">
      <alignment horizontal="center" vertical="center"/>
    </xf>
    <xf numFmtId="165" fontId="8" fillId="0" borderId="16" xfId="61" applyNumberFormat="1" applyFont="1" applyFill="1" applyBorder="1" applyAlignment="1">
      <alignment horizontal="center" vertical="center"/>
    </xf>
    <xf numFmtId="165" fontId="8" fillId="0" borderId="17" xfId="61" applyNumberFormat="1" applyFont="1" applyFill="1" applyBorder="1" applyAlignment="1">
      <alignment horizontal="center" vertical="center"/>
    </xf>
    <xf numFmtId="165" fontId="8" fillId="0" borderId="18" xfId="6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20\&#1055;&#1077;&#1088;&#1077;&#1076;&#1072;&#1095;&#1072;%20&#1101;&#1083;&#1077;&#1082;&#1090;&#1088;&#1086;&#1101;&#1085;&#1088;&#1077;&#1075;&#1080;&#1080;\&#1058;&#1086;&#1084;&#1089;&#1082;&#1072;&#1103;%20&#1086;&#1073;&#1083;&#1072;&#1089;&#1090;&#1100;\&#1057;&#1084;&#1077;&#1090;&#1099;\&#1057;&#1084;&#1077;&#1090;&#1072;%20&#1087;&#1077;&#1088;&#1077;&#1076;&#1072;&#1095;&#1072;%20&#1069;&#1069;%20%20&#1058;&#1086;&#1084;&#1089;&#1082;%20%20202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ИПЦ"/>
      <sheetName val="Смета"/>
      <sheetName val="Ф 2"/>
      <sheetName val="Кор"/>
      <sheetName val="Таблица 1"/>
      <sheetName val="Таблица 2"/>
      <sheetName val="Таблица 3"/>
      <sheetName val="Таблица 3.1.-3.2"/>
      <sheetName val="Таблица 3.3"/>
      <sheetName val="Таблица 3.4"/>
      <sheetName val="Таблица 3.5"/>
      <sheetName val="Таблица 4"/>
      <sheetName val="Таблица 4.1."/>
      <sheetName val="Таблица 4.2."/>
      <sheetName val="Таблица 4.3."/>
      <sheetName val="Таблица 5"/>
      <sheetName val="Таблица 6"/>
      <sheetName val="Таблица 7"/>
      <sheetName val="Таблица 8"/>
      <sheetName val="Выручка-потери"/>
      <sheetName val="ФСК"/>
      <sheetName val="Факт 2018"/>
      <sheetName val="ФОТ 2018"/>
      <sheetName val="другие прочие расходы"/>
      <sheetName val="утв.19"/>
      <sheetName val="корр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P101"/>
  <sheetViews>
    <sheetView tabSelected="1" view="pageBreakPreview" zoomScale="90" zoomScaleSheetLayoutView="90" zoomScalePageLayoutView="0" workbookViewId="0" topLeftCell="A1">
      <pane xSplit="71" ySplit="17" topLeftCell="BT81" activePane="bottomRight" state="frozen"/>
      <selection pane="topLeft" activeCell="DO107" sqref="DO107"/>
      <selection pane="topRight" activeCell="DO107" sqref="DO107"/>
      <selection pane="bottomLeft" activeCell="DO107" sqref="DO107"/>
      <selection pane="bottomRight" activeCell="DE40" sqref="DE40:DN40"/>
    </sheetView>
  </sheetViews>
  <sheetFormatPr defaultColWidth="0.875" defaultRowHeight="15" customHeight="1"/>
  <cols>
    <col min="1" max="8" width="0.875" style="4" customWidth="1"/>
    <col min="9" max="9" width="2.75390625" style="4" customWidth="1"/>
    <col min="10" max="58" width="0.875" style="4" customWidth="1"/>
    <col min="59" max="59" width="2.75390625" style="4" customWidth="1"/>
    <col min="60" max="80" width="0.875" style="4" customWidth="1"/>
    <col min="81" max="81" width="11.625" style="5" customWidth="1"/>
    <col min="82" max="90" width="0.875" style="5" customWidth="1"/>
    <col min="91" max="91" width="14.25390625" style="5" customWidth="1"/>
    <col min="92" max="107" width="0.875" style="3" customWidth="1"/>
    <col min="108" max="108" width="13.625" style="3" customWidth="1"/>
    <col min="109" max="117" width="0.875" style="5" customWidth="1"/>
    <col min="118" max="118" width="6.25390625" style="5" customWidth="1"/>
    <col min="119" max="119" width="18.375" style="4" customWidth="1"/>
    <col min="120" max="120" width="12.875" style="4" customWidth="1"/>
    <col min="121" max="126" width="0.875" style="4" customWidth="1"/>
    <col min="127" max="127" width="6.00390625" style="4" bestFit="1" customWidth="1"/>
    <col min="128" max="131" width="0.875" style="4" customWidth="1"/>
    <col min="132" max="132" width="6.00390625" style="4" bestFit="1" customWidth="1"/>
    <col min="133" max="16384" width="0.875" style="4" customWidth="1"/>
  </cols>
  <sheetData>
    <row r="1" spans="67:118" s="1" customFormat="1" ht="12" customHeight="1">
      <c r="BO1" s="1" t="s">
        <v>0</v>
      </c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67:118" s="1" customFormat="1" ht="12" customHeight="1">
      <c r="BO2" s="1" t="s">
        <v>1</v>
      </c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67:118" s="1" customFormat="1" ht="12" customHeight="1">
      <c r="BO3" s="1" t="s">
        <v>2</v>
      </c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ht="21" customHeight="1"/>
    <row r="5" spans="1:108" s="6" customFormat="1" ht="14.25" customHeight="1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</row>
    <row r="6" spans="1:108" s="6" customFormat="1" ht="14.25" customHeight="1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</row>
    <row r="7" spans="1:108" s="6" customFormat="1" ht="14.25" customHeight="1">
      <c r="A7" s="101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</row>
    <row r="8" spans="1:108" s="6" customFormat="1" ht="14.25" customHeight="1">
      <c r="A8" s="101" t="s">
        <v>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</row>
    <row r="9" ht="21" customHeight="1"/>
    <row r="10" spans="3:114" ht="15">
      <c r="C10" s="7" t="s">
        <v>7</v>
      </c>
      <c r="D10" s="7"/>
      <c r="AG10" s="102" t="s">
        <v>8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DE10" s="4"/>
      <c r="DF10" s="4"/>
      <c r="DG10" s="4"/>
      <c r="DH10" s="4"/>
      <c r="DI10" s="4"/>
      <c r="DJ10" s="4"/>
    </row>
    <row r="11" spans="3:66" ht="15">
      <c r="C11" s="7" t="s">
        <v>9</v>
      </c>
      <c r="D11" s="7"/>
      <c r="J11" s="103" t="s">
        <v>10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</row>
    <row r="12" spans="3:66" ht="15">
      <c r="C12" s="7" t="s">
        <v>11</v>
      </c>
      <c r="D12" s="7"/>
      <c r="J12" s="91" t="s">
        <v>12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</row>
    <row r="13" spans="3:91" ht="15">
      <c r="C13" s="7" t="s">
        <v>13</v>
      </c>
      <c r="D13" s="7"/>
      <c r="AQ13" s="92" t="s">
        <v>14</v>
      </c>
      <c r="AR13" s="92"/>
      <c r="AS13" s="92"/>
      <c r="AT13" s="92"/>
      <c r="AU13" s="92"/>
      <c r="AV13" s="92"/>
      <c r="AW13" s="92"/>
      <c r="AX13" s="92"/>
      <c r="AY13" s="93" t="s">
        <v>15</v>
      </c>
      <c r="AZ13" s="93"/>
      <c r="BA13" s="92" t="s">
        <v>16</v>
      </c>
      <c r="BB13" s="92"/>
      <c r="BC13" s="92"/>
      <c r="BD13" s="92"/>
      <c r="BE13" s="92"/>
      <c r="BF13" s="92"/>
      <c r="BG13" s="92"/>
      <c r="BH13" s="92"/>
      <c r="BI13" s="4" t="s">
        <v>17</v>
      </c>
      <c r="CM13" s="8"/>
    </row>
    <row r="14" spans="81:91" ht="15" customHeight="1">
      <c r="CC14" s="5">
        <v>0</v>
      </c>
      <c r="CM14" s="5">
        <v>0</v>
      </c>
    </row>
    <row r="15" spans="1:118" s="10" customFormat="1" ht="13.5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100" t="s">
        <v>19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6"/>
      <c r="BI15" s="94" t="s">
        <v>20</v>
      </c>
      <c r="BJ15" s="95"/>
      <c r="BK15" s="95"/>
      <c r="BL15" s="95"/>
      <c r="BM15" s="95"/>
      <c r="BN15" s="95"/>
      <c r="BO15" s="95"/>
      <c r="BP15" s="95"/>
      <c r="BQ15" s="95"/>
      <c r="BR15" s="95"/>
      <c r="BS15" s="96"/>
      <c r="BT15" s="32">
        <v>2018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79" t="s">
        <v>21</v>
      </c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  <c r="DE15" s="85" t="s">
        <v>22</v>
      </c>
      <c r="DF15" s="86"/>
      <c r="DG15" s="86"/>
      <c r="DH15" s="86"/>
      <c r="DI15" s="86"/>
      <c r="DJ15" s="86"/>
      <c r="DK15" s="86"/>
      <c r="DL15" s="86"/>
      <c r="DM15" s="86"/>
      <c r="DN15" s="87"/>
    </row>
    <row r="16" spans="1:118" s="10" customFormat="1" ht="13.5">
      <c r="A16" s="97"/>
      <c r="B16" s="98"/>
      <c r="C16" s="98"/>
      <c r="D16" s="98"/>
      <c r="E16" s="98"/>
      <c r="F16" s="98"/>
      <c r="G16" s="98"/>
      <c r="H16" s="98"/>
      <c r="I16" s="99"/>
      <c r="J16" s="97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9"/>
      <c r="BI16" s="97"/>
      <c r="BJ16" s="98"/>
      <c r="BK16" s="98"/>
      <c r="BL16" s="98"/>
      <c r="BM16" s="98"/>
      <c r="BN16" s="98"/>
      <c r="BO16" s="98"/>
      <c r="BP16" s="98"/>
      <c r="BQ16" s="98"/>
      <c r="BR16" s="98"/>
      <c r="BS16" s="99"/>
      <c r="BT16" s="32" t="s">
        <v>23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76" t="s">
        <v>24</v>
      </c>
      <c r="CE16" s="77"/>
      <c r="CF16" s="77"/>
      <c r="CG16" s="77"/>
      <c r="CH16" s="77"/>
      <c r="CI16" s="77"/>
      <c r="CJ16" s="77"/>
      <c r="CK16" s="77"/>
      <c r="CL16" s="77"/>
      <c r="CM16" s="78"/>
      <c r="CN16" s="82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  <c r="DE16" s="88"/>
      <c r="DF16" s="89"/>
      <c r="DG16" s="89"/>
      <c r="DH16" s="89"/>
      <c r="DI16" s="89"/>
      <c r="DJ16" s="89"/>
      <c r="DK16" s="89"/>
      <c r="DL16" s="89"/>
      <c r="DM16" s="89"/>
      <c r="DN16" s="90"/>
    </row>
    <row r="17" spans="1:118" s="10" customFormat="1" ht="15" customHeight="1">
      <c r="A17" s="28" t="s">
        <v>25</v>
      </c>
      <c r="B17" s="29"/>
      <c r="C17" s="29"/>
      <c r="D17" s="29"/>
      <c r="E17" s="29"/>
      <c r="F17" s="29"/>
      <c r="G17" s="29"/>
      <c r="H17" s="29"/>
      <c r="I17" s="30"/>
      <c r="J17" s="9"/>
      <c r="K17" s="31" t="s">
        <v>26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11"/>
      <c r="BI17" s="32" t="s">
        <v>27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32" t="s">
        <v>27</v>
      </c>
      <c r="BU17" s="33"/>
      <c r="BV17" s="33"/>
      <c r="BW17" s="33"/>
      <c r="BX17" s="33"/>
      <c r="BY17" s="33"/>
      <c r="BZ17" s="33"/>
      <c r="CA17" s="33"/>
      <c r="CB17" s="33"/>
      <c r="CC17" s="34"/>
      <c r="CD17" s="76" t="s">
        <v>27</v>
      </c>
      <c r="CE17" s="77"/>
      <c r="CF17" s="77"/>
      <c r="CG17" s="77"/>
      <c r="CH17" s="77"/>
      <c r="CI17" s="77"/>
      <c r="CJ17" s="77"/>
      <c r="CK17" s="77"/>
      <c r="CL17" s="77"/>
      <c r="CM17" s="78"/>
      <c r="CN17" s="47" t="s">
        <v>27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  <c r="DE17" s="76" t="s">
        <v>27</v>
      </c>
      <c r="DF17" s="77"/>
      <c r="DG17" s="77"/>
      <c r="DH17" s="77"/>
      <c r="DI17" s="77"/>
      <c r="DJ17" s="77"/>
      <c r="DK17" s="77"/>
      <c r="DL17" s="77"/>
      <c r="DM17" s="77"/>
      <c r="DN17" s="78"/>
    </row>
    <row r="18" spans="1:120" s="10" customFormat="1" ht="30" customHeight="1">
      <c r="A18" s="28" t="s">
        <v>28</v>
      </c>
      <c r="B18" s="29"/>
      <c r="C18" s="29"/>
      <c r="D18" s="29"/>
      <c r="E18" s="29"/>
      <c r="F18" s="29"/>
      <c r="G18" s="29"/>
      <c r="H18" s="29"/>
      <c r="I18" s="30"/>
      <c r="J18" s="9"/>
      <c r="K18" s="31" t="s">
        <v>29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11"/>
      <c r="BI18" s="32" t="s">
        <v>30</v>
      </c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35">
        <f>BT19+BT45+BT59</f>
        <v>1127956.6131035218</v>
      </c>
      <c r="BU18" s="36"/>
      <c r="BV18" s="36"/>
      <c r="BW18" s="36"/>
      <c r="BX18" s="36"/>
      <c r="BY18" s="36"/>
      <c r="BZ18" s="36"/>
      <c r="CA18" s="36"/>
      <c r="CB18" s="36"/>
      <c r="CC18" s="37"/>
      <c r="CD18" s="35">
        <f>CD19+CD45+CD59</f>
        <v>1227150.9446124113</v>
      </c>
      <c r="CE18" s="36"/>
      <c r="CF18" s="36"/>
      <c r="CG18" s="36"/>
      <c r="CH18" s="36"/>
      <c r="CI18" s="36"/>
      <c r="CJ18" s="36"/>
      <c r="CK18" s="36"/>
      <c r="CL18" s="36"/>
      <c r="CM18" s="37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  <c r="DE18" s="23">
        <f>CD18/BT18-1</f>
        <v>0.08794161970109893</v>
      </c>
      <c r="DF18" s="24"/>
      <c r="DG18" s="24"/>
      <c r="DH18" s="24"/>
      <c r="DI18" s="24"/>
      <c r="DJ18" s="24"/>
      <c r="DK18" s="24"/>
      <c r="DL18" s="24"/>
      <c r="DM18" s="24"/>
      <c r="DN18" s="25"/>
      <c r="DO18" s="12"/>
      <c r="DP18" s="13"/>
    </row>
    <row r="19" spans="1:119" s="10" customFormat="1" ht="13.5">
      <c r="A19" s="60" t="s">
        <v>31</v>
      </c>
      <c r="B19" s="61"/>
      <c r="C19" s="61"/>
      <c r="D19" s="61"/>
      <c r="E19" s="61"/>
      <c r="F19" s="61"/>
      <c r="G19" s="61"/>
      <c r="H19" s="61"/>
      <c r="I19" s="62"/>
      <c r="J19" s="14"/>
      <c r="K19" s="63" t="s">
        <v>32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15"/>
      <c r="BI19" s="64" t="s">
        <v>30</v>
      </c>
      <c r="BJ19" s="65"/>
      <c r="BK19" s="65"/>
      <c r="BL19" s="65"/>
      <c r="BM19" s="65"/>
      <c r="BN19" s="65"/>
      <c r="BO19" s="65"/>
      <c r="BP19" s="65"/>
      <c r="BQ19" s="65"/>
      <c r="BR19" s="65"/>
      <c r="BS19" s="66"/>
      <c r="BT19" s="70">
        <f>BT20+BT25+BT27+BT44</f>
        <v>507688.484003012</v>
      </c>
      <c r="BU19" s="71"/>
      <c r="BV19" s="71"/>
      <c r="BW19" s="71"/>
      <c r="BX19" s="71"/>
      <c r="BY19" s="71"/>
      <c r="BZ19" s="71"/>
      <c r="CA19" s="71"/>
      <c r="CB19" s="71"/>
      <c r="CC19" s="72"/>
      <c r="CD19" s="70">
        <f>CD20+CD25+CD27+CD44</f>
        <v>602724.8197824114</v>
      </c>
      <c r="CE19" s="71"/>
      <c r="CF19" s="71"/>
      <c r="CG19" s="71"/>
      <c r="CH19" s="71"/>
      <c r="CI19" s="71"/>
      <c r="CJ19" s="71"/>
      <c r="CK19" s="71"/>
      <c r="CL19" s="71"/>
      <c r="CM19" s="72"/>
      <c r="CN19" s="73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  <c r="DE19" s="67">
        <f aca="true" t="shared" si="0" ref="DE19:DE84">CD19/BT19-1</f>
        <v>0.1871941924505729</v>
      </c>
      <c r="DF19" s="68"/>
      <c r="DG19" s="68"/>
      <c r="DH19" s="68"/>
      <c r="DI19" s="68"/>
      <c r="DJ19" s="68"/>
      <c r="DK19" s="68"/>
      <c r="DL19" s="68"/>
      <c r="DM19" s="68"/>
      <c r="DN19" s="69"/>
      <c r="DO19" s="12"/>
    </row>
    <row r="20" spans="1:118" s="10" customFormat="1" ht="15" customHeight="1">
      <c r="A20" s="28" t="s">
        <v>33</v>
      </c>
      <c r="B20" s="29"/>
      <c r="C20" s="29"/>
      <c r="D20" s="29"/>
      <c r="E20" s="29"/>
      <c r="F20" s="29"/>
      <c r="G20" s="29"/>
      <c r="H20" s="29"/>
      <c r="I20" s="30"/>
      <c r="J20" s="9"/>
      <c r="K20" s="31" t="s">
        <v>34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11"/>
      <c r="BI20" s="32" t="s">
        <v>30</v>
      </c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35">
        <f>BT21+BT23</f>
        <v>67708.60453557252</v>
      </c>
      <c r="BU20" s="36"/>
      <c r="BV20" s="36"/>
      <c r="BW20" s="36"/>
      <c r="BX20" s="36"/>
      <c r="BY20" s="36"/>
      <c r="BZ20" s="36"/>
      <c r="CA20" s="36"/>
      <c r="CB20" s="36"/>
      <c r="CC20" s="37"/>
      <c r="CD20" s="35">
        <f>CD21+CD23</f>
        <v>65317.52500999998</v>
      </c>
      <c r="CE20" s="36"/>
      <c r="CF20" s="36"/>
      <c r="CG20" s="36"/>
      <c r="CH20" s="36"/>
      <c r="CI20" s="36"/>
      <c r="CJ20" s="36"/>
      <c r="CK20" s="36"/>
      <c r="CL20" s="36"/>
      <c r="CM20" s="37"/>
      <c r="CN20" s="44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  <c r="DE20" s="23">
        <f t="shared" si="0"/>
        <v>-0.0353142638513001</v>
      </c>
      <c r="DF20" s="24"/>
      <c r="DG20" s="24"/>
      <c r="DH20" s="24"/>
      <c r="DI20" s="24"/>
      <c r="DJ20" s="24"/>
      <c r="DK20" s="24"/>
      <c r="DL20" s="24"/>
      <c r="DM20" s="24"/>
      <c r="DN20" s="25"/>
    </row>
    <row r="21" spans="1:118" s="10" customFormat="1" ht="41.25" customHeight="1">
      <c r="A21" s="28" t="s">
        <v>35</v>
      </c>
      <c r="B21" s="29"/>
      <c r="C21" s="29"/>
      <c r="D21" s="29"/>
      <c r="E21" s="29"/>
      <c r="F21" s="29"/>
      <c r="G21" s="29"/>
      <c r="H21" s="29"/>
      <c r="I21" s="30"/>
      <c r="J21" s="9"/>
      <c r="K21" s="31" t="s">
        <v>36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11"/>
      <c r="BI21" s="32" t="s">
        <v>30</v>
      </c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35">
        <v>11553.219974111984</v>
      </c>
      <c r="BU21" s="36"/>
      <c r="BV21" s="36"/>
      <c r="BW21" s="36"/>
      <c r="BX21" s="36"/>
      <c r="BY21" s="36"/>
      <c r="BZ21" s="36"/>
      <c r="CA21" s="36"/>
      <c r="CB21" s="36"/>
      <c r="CC21" s="37"/>
      <c r="CD21" s="35">
        <v>14156.235599999989</v>
      </c>
      <c r="CE21" s="36"/>
      <c r="CF21" s="36"/>
      <c r="CG21" s="36"/>
      <c r="CH21" s="36"/>
      <c r="CI21" s="36"/>
      <c r="CJ21" s="36"/>
      <c r="CK21" s="36"/>
      <c r="CL21" s="36"/>
      <c r="CM21" s="37"/>
      <c r="CN21" s="44" t="s">
        <v>187</v>
      </c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  <c r="DE21" s="23">
        <f t="shared" si="0"/>
        <v>0.2253065060408046</v>
      </c>
      <c r="DF21" s="24"/>
      <c r="DG21" s="24"/>
      <c r="DH21" s="24"/>
      <c r="DI21" s="24"/>
      <c r="DJ21" s="24"/>
      <c r="DK21" s="24"/>
      <c r="DL21" s="24"/>
      <c r="DM21" s="24"/>
      <c r="DN21" s="25"/>
    </row>
    <row r="22" spans="1:118" s="10" customFormat="1" ht="15" customHeight="1">
      <c r="A22" s="28" t="s">
        <v>37</v>
      </c>
      <c r="B22" s="29"/>
      <c r="C22" s="29"/>
      <c r="D22" s="29"/>
      <c r="E22" s="29"/>
      <c r="F22" s="29"/>
      <c r="G22" s="29"/>
      <c r="H22" s="29"/>
      <c r="I22" s="30"/>
      <c r="J22" s="9"/>
      <c r="K22" s="31" t="s">
        <v>38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11"/>
      <c r="BI22" s="32" t="s">
        <v>30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35"/>
      <c r="BU22" s="36"/>
      <c r="BV22" s="36"/>
      <c r="BW22" s="36"/>
      <c r="BX22" s="36"/>
      <c r="BY22" s="36"/>
      <c r="BZ22" s="36"/>
      <c r="CA22" s="36"/>
      <c r="CB22" s="36"/>
      <c r="CC22" s="37"/>
      <c r="CD22" s="35"/>
      <c r="CE22" s="36"/>
      <c r="CF22" s="36"/>
      <c r="CG22" s="36"/>
      <c r="CH22" s="36"/>
      <c r="CI22" s="36"/>
      <c r="CJ22" s="36"/>
      <c r="CK22" s="36"/>
      <c r="CL22" s="36"/>
      <c r="CM22" s="37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23"/>
      <c r="DF22" s="24"/>
      <c r="DG22" s="24"/>
      <c r="DH22" s="24"/>
      <c r="DI22" s="24"/>
      <c r="DJ22" s="24"/>
      <c r="DK22" s="24"/>
      <c r="DL22" s="24"/>
      <c r="DM22" s="24"/>
      <c r="DN22" s="25"/>
    </row>
    <row r="23" spans="1:118" s="10" customFormat="1" ht="60.75" customHeight="1">
      <c r="A23" s="28" t="s">
        <v>39</v>
      </c>
      <c r="B23" s="29"/>
      <c r="C23" s="29"/>
      <c r="D23" s="29"/>
      <c r="E23" s="29"/>
      <c r="F23" s="29"/>
      <c r="G23" s="29"/>
      <c r="H23" s="29"/>
      <c r="I23" s="30"/>
      <c r="J23" s="9"/>
      <c r="K23" s="31" t="s">
        <v>40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11"/>
      <c r="BI23" s="32" t="s">
        <v>30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35">
        <v>56155.384561460545</v>
      </c>
      <c r="BU23" s="36"/>
      <c r="BV23" s="36"/>
      <c r="BW23" s="36"/>
      <c r="BX23" s="36"/>
      <c r="BY23" s="36"/>
      <c r="BZ23" s="36"/>
      <c r="CA23" s="36"/>
      <c r="CB23" s="36"/>
      <c r="CC23" s="37"/>
      <c r="CD23" s="35">
        <v>51161.28941</v>
      </c>
      <c r="CE23" s="36"/>
      <c r="CF23" s="36"/>
      <c r="CG23" s="36"/>
      <c r="CH23" s="36"/>
      <c r="CI23" s="36"/>
      <c r="CJ23" s="36"/>
      <c r="CK23" s="36"/>
      <c r="CL23" s="36"/>
      <c r="CM23" s="37"/>
      <c r="CN23" s="44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  <c r="DE23" s="23">
        <f t="shared" si="0"/>
        <v>-0.08893350460443639</v>
      </c>
      <c r="DF23" s="24"/>
      <c r="DG23" s="24"/>
      <c r="DH23" s="24"/>
      <c r="DI23" s="24"/>
      <c r="DJ23" s="24"/>
      <c r="DK23" s="24"/>
      <c r="DL23" s="24"/>
      <c r="DM23" s="24"/>
      <c r="DN23" s="25"/>
    </row>
    <row r="24" spans="1:118" s="10" customFormat="1" ht="15" customHeight="1">
      <c r="A24" s="28" t="s">
        <v>41</v>
      </c>
      <c r="B24" s="29"/>
      <c r="C24" s="29"/>
      <c r="D24" s="29"/>
      <c r="E24" s="29"/>
      <c r="F24" s="29"/>
      <c r="G24" s="29"/>
      <c r="H24" s="29"/>
      <c r="I24" s="30"/>
      <c r="J24" s="9"/>
      <c r="K24" s="31" t="s">
        <v>42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11"/>
      <c r="BI24" s="32" t="s">
        <v>30</v>
      </c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5">
        <f>BT23</f>
        <v>56155.384561460545</v>
      </c>
      <c r="BU24" s="36"/>
      <c r="BV24" s="36"/>
      <c r="BW24" s="36"/>
      <c r="BX24" s="36"/>
      <c r="BY24" s="36"/>
      <c r="BZ24" s="36"/>
      <c r="CA24" s="36"/>
      <c r="CB24" s="36"/>
      <c r="CC24" s="37"/>
      <c r="CD24" s="35">
        <f>CD23</f>
        <v>51161.28941</v>
      </c>
      <c r="CE24" s="36"/>
      <c r="CF24" s="36"/>
      <c r="CG24" s="36"/>
      <c r="CH24" s="36"/>
      <c r="CI24" s="36"/>
      <c r="CJ24" s="36"/>
      <c r="CK24" s="36"/>
      <c r="CL24" s="36"/>
      <c r="CM24" s="37"/>
      <c r="CN24" s="44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  <c r="DE24" s="23"/>
      <c r="DF24" s="24"/>
      <c r="DG24" s="24"/>
      <c r="DH24" s="24"/>
      <c r="DI24" s="24"/>
      <c r="DJ24" s="24"/>
      <c r="DK24" s="24"/>
      <c r="DL24" s="24"/>
      <c r="DM24" s="24"/>
      <c r="DN24" s="25"/>
    </row>
    <row r="25" spans="1:118" s="10" customFormat="1" ht="13.5">
      <c r="A25" s="28" t="s">
        <v>43</v>
      </c>
      <c r="B25" s="29"/>
      <c r="C25" s="29"/>
      <c r="D25" s="29"/>
      <c r="E25" s="29"/>
      <c r="F25" s="29"/>
      <c r="G25" s="29"/>
      <c r="H25" s="29"/>
      <c r="I25" s="30"/>
      <c r="J25" s="9"/>
      <c r="K25" s="31" t="s">
        <v>44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11"/>
      <c r="BI25" s="32" t="s">
        <v>30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4"/>
      <c r="BT25" s="35">
        <v>301220.8431786403</v>
      </c>
      <c r="BU25" s="36"/>
      <c r="BV25" s="36"/>
      <c r="BW25" s="36"/>
      <c r="BX25" s="36"/>
      <c r="BY25" s="36"/>
      <c r="BZ25" s="36"/>
      <c r="CA25" s="36"/>
      <c r="CB25" s="36"/>
      <c r="CC25" s="37"/>
      <c r="CD25" s="35">
        <v>323594.70963000006</v>
      </c>
      <c r="CE25" s="36"/>
      <c r="CF25" s="36"/>
      <c r="CG25" s="36"/>
      <c r="CH25" s="36"/>
      <c r="CI25" s="36"/>
      <c r="CJ25" s="36"/>
      <c r="CK25" s="36"/>
      <c r="CL25" s="36"/>
      <c r="CM25" s="37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  <c r="DE25" s="23">
        <f t="shared" si="0"/>
        <v>0.07427728511499732</v>
      </c>
      <c r="DF25" s="24"/>
      <c r="DG25" s="24"/>
      <c r="DH25" s="24"/>
      <c r="DI25" s="24"/>
      <c r="DJ25" s="24"/>
      <c r="DK25" s="24"/>
      <c r="DL25" s="24"/>
      <c r="DM25" s="24"/>
      <c r="DN25" s="25"/>
    </row>
    <row r="26" spans="1:118" s="10" customFormat="1" ht="15" customHeight="1">
      <c r="A26" s="28" t="s">
        <v>45</v>
      </c>
      <c r="B26" s="29"/>
      <c r="C26" s="29"/>
      <c r="D26" s="29"/>
      <c r="E26" s="29"/>
      <c r="F26" s="29"/>
      <c r="G26" s="29"/>
      <c r="H26" s="29"/>
      <c r="I26" s="30"/>
      <c r="J26" s="9"/>
      <c r="K26" s="31" t="s">
        <v>42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1"/>
      <c r="BI26" s="32" t="s">
        <v>30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4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  <c r="DE26" s="23"/>
      <c r="DF26" s="24"/>
      <c r="DG26" s="24"/>
      <c r="DH26" s="24"/>
      <c r="DI26" s="24"/>
      <c r="DJ26" s="24"/>
      <c r="DK26" s="24"/>
      <c r="DL26" s="24"/>
      <c r="DM26" s="24"/>
      <c r="DN26" s="25"/>
    </row>
    <row r="27" spans="1:118" s="10" customFormat="1" ht="36.75" customHeight="1">
      <c r="A27" s="28" t="s">
        <v>46</v>
      </c>
      <c r="B27" s="29"/>
      <c r="C27" s="29"/>
      <c r="D27" s="29"/>
      <c r="E27" s="29"/>
      <c r="F27" s="29"/>
      <c r="G27" s="29"/>
      <c r="H27" s="29"/>
      <c r="I27" s="30"/>
      <c r="J27" s="9"/>
      <c r="K27" s="31" t="s">
        <v>47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11"/>
      <c r="BI27" s="32" t="s">
        <v>30</v>
      </c>
      <c r="BJ27" s="33"/>
      <c r="BK27" s="33"/>
      <c r="BL27" s="33"/>
      <c r="BM27" s="33"/>
      <c r="BN27" s="33"/>
      <c r="BO27" s="33"/>
      <c r="BP27" s="33"/>
      <c r="BQ27" s="33"/>
      <c r="BR27" s="33"/>
      <c r="BS27" s="34"/>
      <c r="BT27" s="35">
        <f>BT28+BT29+BT30</f>
        <v>135386.03205593541</v>
      </c>
      <c r="BU27" s="36"/>
      <c r="BV27" s="36"/>
      <c r="BW27" s="36"/>
      <c r="BX27" s="36"/>
      <c r="BY27" s="36"/>
      <c r="BZ27" s="36"/>
      <c r="CA27" s="36"/>
      <c r="CB27" s="36"/>
      <c r="CC27" s="37"/>
      <c r="CD27" s="35">
        <f>CD28+CD29+CD30</f>
        <v>199787.17282</v>
      </c>
      <c r="CE27" s="36"/>
      <c r="CF27" s="36"/>
      <c r="CG27" s="36"/>
      <c r="CH27" s="36"/>
      <c r="CI27" s="36"/>
      <c r="CJ27" s="36"/>
      <c r="CK27" s="36"/>
      <c r="CL27" s="36"/>
      <c r="CM27" s="37"/>
      <c r="CN27" s="44" t="s">
        <v>179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  <c r="DE27" s="23">
        <f t="shared" si="0"/>
        <v>0.47568526668583466</v>
      </c>
      <c r="DF27" s="24"/>
      <c r="DG27" s="24"/>
      <c r="DH27" s="24"/>
      <c r="DI27" s="24"/>
      <c r="DJ27" s="24"/>
      <c r="DK27" s="24"/>
      <c r="DL27" s="24"/>
      <c r="DM27" s="24"/>
      <c r="DN27" s="25"/>
    </row>
    <row r="28" spans="1:118" s="10" customFormat="1" ht="30" customHeight="1">
      <c r="A28" s="28" t="s">
        <v>48</v>
      </c>
      <c r="B28" s="29"/>
      <c r="C28" s="29"/>
      <c r="D28" s="29"/>
      <c r="E28" s="29"/>
      <c r="F28" s="29"/>
      <c r="G28" s="29"/>
      <c r="H28" s="29"/>
      <c r="I28" s="30"/>
      <c r="J28" s="9"/>
      <c r="K28" s="31" t="s">
        <v>49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11"/>
      <c r="BI28" s="32" t="s">
        <v>30</v>
      </c>
      <c r="BJ28" s="33"/>
      <c r="BK28" s="33"/>
      <c r="BL28" s="33"/>
      <c r="BM28" s="33"/>
      <c r="BN28" s="33"/>
      <c r="BO28" s="33"/>
      <c r="BP28" s="33"/>
      <c r="BQ28" s="33"/>
      <c r="BR28" s="33"/>
      <c r="BS28" s="34"/>
      <c r="BT28" s="35"/>
      <c r="BU28" s="36"/>
      <c r="BV28" s="36"/>
      <c r="BW28" s="36"/>
      <c r="BX28" s="36"/>
      <c r="BY28" s="36"/>
      <c r="BZ28" s="36"/>
      <c r="CA28" s="36"/>
      <c r="CB28" s="36"/>
      <c r="CC28" s="37"/>
      <c r="CD28" s="35"/>
      <c r="CE28" s="36"/>
      <c r="CF28" s="36"/>
      <c r="CG28" s="36"/>
      <c r="CH28" s="36"/>
      <c r="CI28" s="36"/>
      <c r="CJ28" s="36"/>
      <c r="CK28" s="36"/>
      <c r="CL28" s="36"/>
      <c r="CM28" s="37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  <c r="DE28" s="23"/>
      <c r="DF28" s="24"/>
      <c r="DG28" s="24"/>
      <c r="DH28" s="24"/>
      <c r="DI28" s="24"/>
      <c r="DJ28" s="24"/>
      <c r="DK28" s="24"/>
      <c r="DL28" s="24"/>
      <c r="DM28" s="24"/>
      <c r="DN28" s="25"/>
    </row>
    <row r="29" spans="1:118" s="10" customFormat="1" ht="24.75" customHeight="1">
      <c r="A29" s="28" t="s">
        <v>50</v>
      </c>
      <c r="B29" s="29"/>
      <c r="C29" s="29"/>
      <c r="D29" s="29"/>
      <c r="E29" s="29"/>
      <c r="F29" s="29"/>
      <c r="G29" s="29"/>
      <c r="H29" s="29"/>
      <c r="I29" s="30"/>
      <c r="J29" s="9"/>
      <c r="K29" s="31" t="s">
        <v>51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11"/>
      <c r="BI29" s="32" t="s">
        <v>30</v>
      </c>
      <c r="BJ29" s="33"/>
      <c r="BK29" s="33"/>
      <c r="BL29" s="33"/>
      <c r="BM29" s="33"/>
      <c r="BN29" s="33"/>
      <c r="BO29" s="33"/>
      <c r="BP29" s="33"/>
      <c r="BQ29" s="33"/>
      <c r="BR29" s="33"/>
      <c r="BS29" s="34"/>
      <c r="BT29" s="35">
        <v>85654.20487078633</v>
      </c>
      <c r="BU29" s="36"/>
      <c r="BV29" s="36"/>
      <c r="BW29" s="36"/>
      <c r="BX29" s="36"/>
      <c r="BY29" s="36"/>
      <c r="BZ29" s="36"/>
      <c r="CA29" s="36"/>
      <c r="CB29" s="36"/>
      <c r="CC29" s="37"/>
      <c r="CD29" s="35">
        <v>106823.28485000001</v>
      </c>
      <c r="CE29" s="36"/>
      <c r="CF29" s="36"/>
      <c r="CG29" s="36"/>
      <c r="CH29" s="36"/>
      <c r="CI29" s="36"/>
      <c r="CJ29" s="36"/>
      <c r="CK29" s="36"/>
      <c r="CL29" s="36"/>
      <c r="CM29" s="37"/>
      <c r="CN29" s="44" t="s">
        <v>184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  <c r="DE29" s="23">
        <f t="shared" si="0"/>
        <v>0.2471458349435185</v>
      </c>
      <c r="DF29" s="24"/>
      <c r="DG29" s="24"/>
      <c r="DH29" s="24"/>
      <c r="DI29" s="24"/>
      <c r="DJ29" s="24"/>
      <c r="DK29" s="24"/>
      <c r="DL29" s="24"/>
      <c r="DM29" s="24"/>
      <c r="DN29" s="25"/>
    </row>
    <row r="30" spans="1:118" s="10" customFormat="1" ht="13.5">
      <c r="A30" s="28" t="s">
        <v>52</v>
      </c>
      <c r="B30" s="29"/>
      <c r="C30" s="29"/>
      <c r="D30" s="29"/>
      <c r="E30" s="29"/>
      <c r="F30" s="29"/>
      <c r="G30" s="29"/>
      <c r="H30" s="29"/>
      <c r="I30" s="30"/>
      <c r="J30" s="9"/>
      <c r="K30" s="31" t="s">
        <v>53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11"/>
      <c r="BI30" s="32" t="s">
        <v>30</v>
      </c>
      <c r="BJ30" s="33"/>
      <c r="BK30" s="33"/>
      <c r="BL30" s="33"/>
      <c r="BM30" s="33"/>
      <c r="BN30" s="33"/>
      <c r="BO30" s="33"/>
      <c r="BP30" s="33"/>
      <c r="BQ30" s="33"/>
      <c r="BR30" s="33"/>
      <c r="BS30" s="34"/>
      <c r="BT30" s="35">
        <f>SUM(BT31:CC42)</f>
        <v>49731.82718514907</v>
      </c>
      <c r="BU30" s="36"/>
      <c r="BV30" s="36"/>
      <c r="BW30" s="36"/>
      <c r="BX30" s="36"/>
      <c r="BY30" s="36"/>
      <c r="BZ30" s="36"/>
      <c r="CA30" s="36"/>
      <c r="CB30" s="36"/>
      <c r="CC30" s="37"/>
      <c r="CD30" s="35">
        <f>SUM(CD31:CM42)</f>
        <v>92963.88797</v>
      </c>
      <c r="CE30" s="36"/>
      <c r="CF30" s="36"/>
      <c r="CG30" s="36"/>
      <c r="CH30" s="36"/>
      <c r="CI30" s="36"/>
      <c r="CJ30" s="36"/>
      <c r="CK30" s="36"/>
      <c r="CL30" s="36"/>
      <c r="CM30" s="37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  <c r="DE30" s="23">
        <f t="shared" si="0"/>
        <v>0.86930368803664</v>
      </c>
      <c r="DF30" s="24"/>
      <c r="DG30" s="24"/>
      <c r="DH30" s="24"/>
      <c r="DI30" s="24"/>
      <c r="DJ30" s="24"/>
      <c r="DK30" s="24"/>
      <c r="DL30" s="24"/>
      <c r="DM30" s="24"/>
      <c r="DN30" s="25"/>
    </row>
    <row r="31" spans="1:118" s="10" customFormat="1" ht="13.5">
      <c r="A31" s="28" t="s">
        <v>54</v>
      </c>
      <c r="B31" s="29"/>
      <c r="C31" s="29"/>
      <c r="D31" s="29"/>
      <c r="E31" s="29"/>
      <c r="F31" s="29"/>
      <c r="G31" s="29"/>
      <c r="H31" s="29"/>
      <c r="I31" s="30"/>
      <c r="J31" s="9"/>
      <c r="K31" s="31" t="s">
        <v>55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11"/>
      <c r="BI31" s="32" t="s">
        <v>30</v>
      </c>
      <c r="BJ31" s="33"/>
      <c r="BK31" s="33"/>
      <c r="BL31" s="33"/>
      <c r="BM31" s="33"/>
      <c r="BN31" s="33"/>
      <c r="BO31" s="33"/>
      <c r="BP31" s="33"/>
      <c r="BQ31" s="33"/>
      <c r="BR31" s="33"/>
      <c r="BS31" s="34"/>
      <c r="BT31" s="35">
        <v>4473.634444599478</v>
      </c>
      <c r="BU31" s="36"/>
      <c r="BV31" s="36"/>
      <c r="BW31" s="36"/>
      <c r="BX31" s="36"/>
      <c r="BY31" s="36"/>
      <c r="BZ31" s="36"/>
      <c r="CA31" s="36"/>
      <c r="CB31" s="36"/>
      <c r="CC31" s="37"/>
      <c r="CD31" s="35">
        <v>5693.61822</v>
      </c>
      <c r="CE31" s="36"/>
      <c r="CF31" s="36"/>
      <c r="CG31" s="36"/>
      <c r="CH31" s="36"/>
      <c r="CI31" s="36"/>
      <c r="CJ31" s="36"/>
      <c r="CK31" s="36"/>
      <c r="CL31" s="36"/>
      <c r="CM31" s="37"/>
      <c r="CN31" s="44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  <c r="DE31" s="23">
        <f t="shared" si="0"/>
        <v>0.2727052892918582</v>
      </c>
      <c r="DF31" s="24"/>
      <c r="DG31" s="24"/>
      <c r="DH31" s="24"/>
      <c r="DI31" s="24"/>
      <c r="DJ31" s="24"/>
      <c r="DK31" s="24"/>
      <c r="DL31" s="24"/>
      <c r="DM31" s="24"/>
      <c r="DN31" s="25"/>
    </row>
    <row r="32" spans="1:118" s="10" customFormat="1" ht="29.25" customHeight="1">
      <c r="A32" s="28" t="s">
        <v>56</v>
      </c>
      <c r="B32" s="29"/>
      <c r="C32" s="29"/>
      <c r="D32" s="29"/>
      <c r="E32" s="29"/>
      <c r="F32" s="29"/>
      <c r="G32" s="29"/>
      <c r="H32" s="29"/>
      <c r="I32" s="30"/>
      <c r="J32" s="9"/>
      <c r="K32" s="31" t="s">
        <v>57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11"/>
      <c r="BI32" s="32" t="s">
        <v>30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4"/>
      <c r="BT32" s="35">
        <v>4147.028364167995</v>
      </c>
      <c r="BU32" s="36"/>
      <c r="BV32" s="36"/>
      <c r="BW32" s="36"/>
      <c r="BX32" s="36"/>
      <c r="BY32" s="36"/>
      <c r="BZ32" s="36"/>
      <c r="CA32" s="36"/>
      <c r="CB32" s="36"/>
      <c r="CC32" s="37"/>
      <c r="CD32" s="35">
        <v>8511.18551</v>
      </c>
      <c r="CE32" s="36"/>
      <c r="CF32" s="36"/>
      <c r="CG32" s="36"/>
      <c r="CH32" s="36"/>
      <c r="CI32" s="36"/>
      <c r="CJ32" s="36"/>
      <c r="CK32" s="36"/>
      <c r="CL32" s="36"/>
      <c r="CM32" s="37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  <c r="DE32" s="23">
        <f t="shared" si="0"/>
        <v>1.052357679426572</v>
      </c>
      <c r="DF32" s="24"/>
      <c r="DG32" s="24"/>
      <c r="DH32" s="24"/>
      <c r="DI32" s="24"/>
      <c r="DJ32" s="24"/>
      <c r="DK32" s="24"/>
      <c r="DL32" s="24"/>
      <c r="DM32" s="24"/>
      <c r="DN32" s="25"/>
    </row>
    <row r="33" spans="1:118" s="10" customFormat="1" ht="26.25" customHeight="1">
      <c r="A33" s="28" t="s">
        <v>58</v>
      </c>
      <c r="B33" s="29"/>
      <c r="C33" s="29"/>
      <c r="D33" s="29"/>
      <c r="E33" s="29"/>
      <c r="F33" s="29"/>
      <c r="G33" s="29"/>
      <c r="H33" s="29"/>
      <c r="I33" s="30"/>
      <c r="J33" s="9"/>
      <c r="K33" s="31" t="s">
        <v>59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11"/>
      <c r="BI33" s="32" t="s">
        <v>30</v>
      </c>
      <c r="BJ33" s="33"/>
      <c r="BK33" s="33"/>
      <c r="BL33" s="33"/>
      <c r="BM33" s="33"/>
      <c r="BN33" s="33"/>
      <c r="BO33" s="33"/>
      <c r="BP33" s="33"/>
      <c r="BQ33" s="33"/>
      <c r="BR33" s="33"/>
      <c r="BS33" s="34"/>
      <c r="BT33" s="35">
        <v>960.4049325653648</v>
      </c>
      <c r="BU33" s="36"/>
      <c r="BV33" s="36"/>
      <c r="BW33" s="36"/>
      <c r="BX33" s="36"/>
      <c r="BY33" s="36"/>
      <c r="BZ33" s="36"/>
      <c r="CA33" s="36"/>
      <c r="CB33" s="36"/>
      <c r="CC33" s="37"/>
      <c r="CD33" s="35">
        <v>3202.41506</v>
      </c>
      <c r="CE33" s="36"/>
      <c r="CF33" s="36"/>
      <c r="CG33" s="36"/>
      <c r="CH33" s="36"/>
      <c r="CI33" s="36"/>
      <c r="CJ33" s="36"/>
      <c r="CK33" s="36"/>
      <c r="CL33" s="36"/>
      <c r="CM33" s="37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  <c r="DE33" s="23">
        <f t="shared" si="0"/>
        <v>2.3344425371139423</v>
      </c>
      <c r="DF33" s="24"/>
      <c r="DG33" s="24"/>
      <c r="DH33" s="24"/>
      <c r="DI33" s="24"/>
      <c r="DJ33" s="24"/>
      <c r="DK33" s="24"/>
      <c r="DL33" s="24"/>
      <c r="DM33" s="24"/>
      <c r="DN33" s="25"/>
    </row>
    <row r="34" spans="1:118" s="10" customFormat="1" ht="13.5">
      <c r="A34" s="28" t="s">
        <v>60</v>
      </c>
      <c r="B34" s="29"/>
      <c r="C34" s="29"/>
      <c r="D34" s="29"/>
      <c r="E34" s="29"/>
      <c r="F34" s="29"/>
      <c r="G34" s="29"/>
      <c r="H34" s="29"/>
      <c r="I34" s="30"/>
      <c r="J34" s="9"/>
      <c r="K34" s="31" t="s">
        <v>61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11"/>
      <c r="BI34" s="32" t="s">
        <v>30</v>
      </c>
      <c r="BJ34" s="33"/>
      <c r="BK34" s="33"/>
      <c r="BL34" s="33"/>
      <c r="BM34" s="33"/>
      <c r="BN34" s="33"/>
      <c r="BO34" s="33"/>
      <c r="BP34" s="33"/>
      <c r="BQ34" s="33"/>
      <c r="BR34" s="33"/>
      <c r="BS34" s="34"/>
      <c r="BT34" s="35">
        <v>4303.853930935702</v>
      </c>
      <c r="BU34" s="36"/>
      <c r="BV34" s="36"/>
      <c r="BW34" s="36"/>
      <c r="BX34" s="36"/>
      <c r="BY34" s="36"/>
      <c r="BZ34" s="36"/>
      <c r="CA34" s="36"/>
      <c r="CB34" s="36"/>
      <c r="CC34" s="37"/>
      <c r="CD34" s="35">
        <v>6397.63039</v>
      </c>
      <c r="CE34" s="36"/>
      <c r="CF34" s="36"/>
      <c r="CG34" s="36"/>
      <c r="CH34" s="36"/>
      <c r="CI34" s="36"/>
      <c r="CJ34" s="36"/>
      <c r="CK34" s="36"/>
      <c r="CL34" s="36"/>
      <c r="CM34" s="37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  <c r="DE34" s="23">
        <f t="shared" si="0"/>
        <v>0.4864887360638399</v>
      </c>
      <c r="DF34" s="24"/>
      <c r="DG34" s="24"/>
      <c r="DH34" s="24"/>
      <c r="DI34" s="24"/>
      <c r="DJ34" s="24"/>
      <c r="DK34" s="24"/>
      <c r="DL34" s="24"/>
      <c r="DM34" s="24"/>
      <c r="DN34" s="25"/>
    </row>
    <row r="35" spans="1:118" s="10" customFormat="1" ht="13.5">
      <c r="A35" s="28" t="s">
        <v>62</v>
      </c>
      <c r="B35" s="29"/>
      <c r="C35" s="29"/>
      <c r="D35" s="29"/>
      <c r="E35" s="29"/>
      <c r="F35" s="29"/>
      <c r="G35" s="29"/>
      <c r="H35" s="29"/>
      <c r="I35" s="30"/>
      <c r="J35" s="9"/>
      <c r="K35" s="31" t="s">
        <v>63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11"/>
      <c r="BI35" s="32" t="s">
        <v>30</v>
      </c>
      <c r="BJ35" s="33"/>
      <c r="BK35" s="33"/>
      <c r="BL35" s="33"/>
      <c r="BM35" s="33"/>
      <c r="BN35" s="33"/>
      <c r="BO35" s="33"/>
      <c r="BP35" s="33"/>
      <c r="BQ35" s="33"/>
      <c r="BR35" s="33"/>
      <c r="BS35" s="34"/>
      <c r="BT35" s="35">
        <v>0</v>
      </c>
      <c r="BU35" s="36"/>
      <c r="BV35" s="36"/>
      <c r="BW35" s="36"/>
      <c r="BX35" s="36"/>
      <c r="BY35" s="36"/>
      <c r="BZ35" s="36"/>
      <c r="CA35" s="36"/>
      <c r="CB35" s="36"/>
      <c r="CC35" s="37"/>
      <c r="CD35" s="35">
        <v>0</v>
      </c>
      <c r="CE35" s="36"/>
      <c r="CF35" s="36"/>
      <c r="CG35" s="36"/>
      <c r="CH35" s="36"/>
      <c r="CI35" s="36"/>
      <c r="CJ35" s="36"/>
      <c r="CK35" s="36"/>
      <c r="CL35" s="36"/>
      <c r="CM35" s="37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  <c r="DE35" s="23"/>
      <c r="DF35" s="24"/>
      <c r="DG35" s="24"/>
      <c r="DH35" s="24"/>
      <c r="DI35" s="24"/>
      <c r="DJ35" s="24"/>
      <c r="DK35" s="24"/>
      <c r="DL35" s="24"/>
      <c r="DM35" s="24"/>
      <c r="DN35" s="25"/>
    </row>
    <row r="36" spans="1:118" s="10" customFormat="1" ht="13.5">
      <c r="A36" s="28" t="s">
        <v>64</v>
      </c>
      <c r="B36" s="29"/>
      <c r="C36" s="29"/>
      <c r="D36" s="29"/>
      <c r="E36" s="29"/>
      <c r="F36" s="29"/>
      <c r="G36" s="29"/>
      <c r="H36" s="29"/>
      <c r="I36" s="30"/>
      <c r="J36" s="9"/>
      <c r="K36" s="31" t="s">
        <v>65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11"/>
      <c r="BI36" s="32" t="s">
        <v>30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4"/>
      <c r="BT36" s="35">
        <v>2718.2797632016386</v>
      </c>
      <c r="BU36" s="36"/>
      <c r="BV36" s="36"/>
      <c r="BW36" s="36"/>
      <c r="BX36" s="36"/>
      <c r="BY36" s="36"/>
      <c r="BZ36" s="36"/>
      <c r="CA36" s="36"/>
      <c r="CB36" s="36"/>
      <c r="CC36" s="37"/>
      <c r="CD36" s="35">
        <v>5583.9134699999995</v>
      </c>
      <c r="CE36" s="36"/>
      <c r="CF36" s="36"/>
      <c r="CG36" s="36"/>
      <c r="CH36" s="36"/>
      <c r="CI36" s="36"/>
      <c r="CJ36" s="36"/>
      <c r="CK36" s="36"/>
      <c r="CL36" s="36"/>
      <c r="CM36" s="37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  <c r="DE36" s="23">
        <f t="shared" si="0"/>
        <v>1.0542085276105526</v>
      </c>
      <c r="DF36" s="24"/>
      <c r="DG36" s="24"/>
      <c r="DH36" s="24"/>
      <c r="DI36" s="24"/>
      <c r="DJ36" s="24"/>
      <c r="DK36" s="24"/>
      <c r="DL36" s="24"/>
      <c r="DM36" s="24"/>
      <c r="DN36" s="25"/>
    </row>
    <row r="37" spans="1:118" s="10" customFormat="1" ht="13.5">
      <c r="A37" s="28" t="s">
        <v>66</v>
      </c>
      <c r="B37" s="29"/>
      <c r="C37" s="29"/>
      <c r="D37" s="29"/>
      <c r="E37" s="29"/>
      <c r="F37" s="29"/>
      <c r="G37" s="29"/>
      <c r="H37" s="29"/>
      <c r="I37" s="30"/>
      <c r="J37" s="9"/>
      <c r="K37" s="31" t="s">
        <v>67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11"/>
      <c r="BI37" s="32" t="s">
        <v>30</v>
      </c>
      <c r="BJ37" s="33"/>
      <c r="BK37" s="33"/>
      <c r="BL37" s="33"/>
      <c r="BM37" s="33"/>
      <c r="BN37" s="33"/>
      <c r="BO37" s="33"/>
      <c r="BP37" s="33"/>
      <c r="BQ37" s="33"/>
      <c r="BR37" s="33"/>
      <c r="BS37" s="34"/>
      <c r="BT37" s="35">
        <v>1920.3122175479193</v>
      </c>
      <c r="BU37" s="36"/>
      <c r="BV37" s="36"/>
      <c r="BW37" s="36"/>
      <c r="BX37" s="36"/>
      <c r="BY37" s="36"/>
      <c r="BZ37" s="36"/>
      <c r="CA37" s="36"/>
      <c r="CB37" s="36"/>
      <c r="CC37" s="37"/>
      <c r="CD37" s="35">
        <v>1557.6790300000002</v>
      </c>
      <c r="CE37" s="36"/>
      <c r="CF37" s="36"/>
      <c r="CG37" s="36"/>
      <c r="CH37" s="36"/>
      <c r="CI37" s="36"/>
      <c r="CJ37" s="36"/>
      <c r="CK37" s="36"/>
      <c r="CL37" s="36"/>
      <c r="CM37" s="37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  <c r="DE37" s="23">
        <f t="shared" si="0"/>
        <v>-0.18884074383017357</v>
      </c>
      <c r="DF37" s="24"/>
      <c r="DG37" s="24"/>
      <c r="DH37" s="24"/>
      <c r="DI37" s="24"/>
      <c r="DJ37" s="24"/>
      <c r="DK37" s="24"/>
      <c r="DL37" s="24"/>
      <c r="DM37" s="24"/>
      <c r="DN37" s="25"/>
    </row>
    <row r="38" spans="1:118" s="10" customFormat="1" ht="41.25" customHeight="1">
      <c r="A38" s="28" t="s">
        <v>68</v>
      </c>
      <c r="B38" s="29"/>
      <c r="C38" s="29"/>
      <c r="D38" s="29"/>
      <c r="E38" s="29"/>
      <c r="F38" s="29"/>
      <c r="G38" s="29"/>
      <c r="H38" s="29"/>
      <c r="I38" s="30"/>
      <c r="J38" s="9"/>
      <c r="K38" s="31" t="s">
        <v>69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11"/>
      <c r="BI38" s="32" t="s">
        <v>30</v>
      </c>
      <c r="BJ38" s="33"/>
      <c r="BK38" s="33"/>
      <c r="BL38" s="33"/>
      <c r="BM38" s="33"/>
      <c r="BN38" s="33"/>
      <c r="BO38" s="33"/>
      <c r="BP38" s="33"/>
      <c r="BQ38" s="33"/>
      <c r="BR38" s="33"/>
      <c r="BS38" s="34"/>
      <c r="BT38" s="35">
        <v>11598.356439047468</v>
      </c>
      <c r="BU38" s="36"/>
      <c r="BV38" s="36"/>
      <c r="BW38" s="36"/>
      <c r="BX38" s="36"/>
      <c r="BY38" s="36"/>
      <c r="BZ38" s="36"/>
      <c r="CA38" s="36"/>
      <c r="CB38" s="36"/>
      <c r="CC38" s="37"/>
      <c r="CD38" s="35">
        <v>16506.82206</v>
      </c>
      <c r="CE38" s="36"/>
      <c r="CF38" s="36"/>
      <c r="CG38" s="36"/>
      <c r="CH38" s="36"/>
      <c r="CI38" s="36"/>
      <c r="CJ38" s="36"/>
      <c r="CK38" s="36"/>
      <c r="CL38" s="36"/>
      <c r="CM38" s="37"/>
      <c r="CN38" s="44" t="s">
        <v>181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  <c r="DE38" s="23">
        <f t="shared" si="0"/>
        <v>0.42320355015366706</v>
      </c>
      <c r="DF38" s="24"/>
      <c r="DG38" s="24"/>
      <c r="DH38" s="24"/>
      <c r="DI38" s="24"/>
      <c r="DJ38" s="24"/>
      <c r="DK38" s="24"/>
      <c r="DL38" s="24"/>
      <c r="DM38" s="24"/>
      <c r="DN38" s="25"/>
    </row>
    <row r="39" spans="1:118" s="10" customFormat="1" ht="23.25" customHeight="1">
      <c r="A39" s="28" t="s">
        <v>70</v>
      </c>
      <c r="B39" s="29"/>
      <c r="C39" s="29"/>
      <c r="D39" s="29"/>
      <c r="E39" s="29"/>
      <c r="F39" s="29"/>
      <c r="G39" s="29"/>
      <c r="H39" s="29"/>
      <c r="I39" s="30"/>
      <c r="J39" s="9"/>
      <c r="K39" s="31" t="s">
        <v>71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11"/>
      <c r="BI39" s="32" t="s">
        <v>30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4"/>
      <c r="BT39" s="35">
        <v>29.450376037154964</v>
      </c>
      <c r="BU39" s="36"/>
      <c r="BV39" s="36"/>
      <c r="BW39" s="36"/>
      <c r="BX39" s="36"/>
      <c r="BY39" s="36"/>
      <c r="BZ39" s="36"/>
      <c r="CA39" s="36"/>
      <c r="CB39" s="36"/>
      <c r="CC39" s="37"/>
      <c r="CD39" s="35">
        <v>7288.922449999999</v>
      </c>
      <c r="CE39" s="36"/>
      <c r="CF39" s="36"/>
      <c r="CG39" s="36"/>
      <c r="CH39" s="36"/>
      <c r="CI39" s="36"/>
      <c r="CJ39" s="36"/>
      <c r="CK39" s="36"/>
      <c r="CL39" s="36"/>
      <c r="CM39" s="37"/>
      <c r="CN39" s="44" t="s">
        <v>180</v>
      </c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  <c r="DE39" s="23">
        <f t="shared" si="0"/>
        <v>246.49845098087044</v>
      </c>
      <c r="DF39" s="24"/>
      <c r="DG39" s="24"/>
      <c r="DH39" s="24"/>
      <c r="DI39" s="24"/>
      <c r="DJ39" s="24"/>
      <c r="DK39" s="24"/>
      <c r="DL39" s="24"/>
      <c r="DM39" s="24"/>
      <c r="DN39" s="25"/>
    </row>
    <row r="40" spans="1:118" s="10" customFormat="1" ht="13.5">
      <c r="A40" s="28" t="s">
        <v>72</v>
      </c>
      <c r="B40" s="29"/>
      <c r="C40" s="29"/>
      <c r="D40" s="29"/>
      <c r="E40" s="29"/>
      <c r="F40" s="29"/>
      <c r="G40" s="29"/>
      <c r="H40" s="29"/>
      <c r="I40" s="30"/>
      <c r="J40" s="9"/>
      <c r="K40" s="31" t="s">
        <v>73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11"/>
      <c r="BI40" s="32" t="s">
        <v>30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4"/>
      <c r="BT40" s="35">
        <v>0</v>
      </c>
      <c r="BU40" s="36"/>
      <c r="BV40" s="36"/>
      <c r="BW40" s="36"/>
      <c r="BX40" s="36"/>
      <c r="BY40" s="36"/>
      <c r="BZ40" s="36"/>
      <c r="CA40" s="36"/>
      <c r="CB40" s="36"/>
      <c r="CC40" s="37"/>
      <c r="CD40" s="35">
        <v>0</v>
      </c>
      <c r="CE40" s="36"/>
      <c r="CF40" s="36"/>
      <c r="CG40" s="36"/>
      <c r="CH40" s="36"/>
      <c r="CI40" s="36"/>
      <c r="CJ40" s="36"/>
      <c r="CK40" s="36"/>
      <c r="CL40" s="36"/>
      <c r="CM40" s="37"/>
      <c r="CN40" s="44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  <c r="DE40" s="23"/>
      <c r="DF40" s="24"/>
      <c r="DG40" s="24"/>
      <c r="DH40" s="24"/>
      <c r="DI40" s="24"/>
      <c r="DJ40" s="24"/>
      <c r="DK40" s="24"/>
      <c r="DL40" s="24"/>
      <c r="DM40" s="24"/>
      <c r="DN40" s="25"/>
    </row>
    <row r="41" spans="1:118" s="10" customFormat="1" ht="13.5">
      <c r="A41" s="28" t="s">
        <v>74</v>
      </c>
      <c r="B41" s="29"/>
      <c r="C41" s="29"/>
      <c r="D41" s="29"/>
      <c r="E41" s="29"/>
      <c r="F41" s="29"/>
      <c r="G41" s="29"/>
      <c r="H41" s="29"/>
      <c r="I41" s="30"/>
      <c r="J41" s="9"/>
      <c r="K41" s="31" t="s">
        <v>75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11"/>
      <c r="BI41" s="32" t="s">
        <v>30</v>
      </c>
      <c r="BJ41" s="33"/>
      <c r="BK41" s="33"/>
      <c r="BL41" s="33"/>
      <c r="BM41" s="33"/>
      <c r="BN41" s="33"/>
      <c r="BO41" s="33"/>
      <c r="BP41" s="33"/>
      <c r="BQ41" s="33"/>
      <c r="BR41" s="33"/>
      <c r="BS41" s="34"/>
      <c r="BT41" s="35"/>
      <c r="BU41" s="36"/>
      <c r="BV41" s="36"/>
      <c r="BW41" s="36"/>
      <c r="BX41" s="36"/>
      <c r="BY41" s="36"/>
      <c r="BZ41" s="36"/>
      <c r="CA41" s="36"/>
      <c r="CB41" s="36"/>
      <c r="CC41" s="37"/>
      <c r="CD41" s="35"/>
      <c r="CE41" s="36"/>
      <c r="CF41" s="36"/>
      <c r="CG41" s="36"/>
      <c r="CH41" s="36"/>
      <c r="CI41" s="36"/>
      <c r="CJ41" s="36"/>
      <c r="CK41" s="36"/>
      <c r="CL41" s="36"/>
      <c r="CM41" s="37"/>
      <c r="CN41" s="44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  <c r="DE41" s="23"/>
      <c r="DF41" s="24"/>
      <c r="DG41" s="24"/>
      <c r="DH41" s="24"/>
      <c r="DI41" s="24"/>
      <c r="DJ41" s="24"/>
      <c r="DK41" s="24"/>
      <c r="DL41" s="24"/>
      <c r="DM41" s="24"/>
      <c r="DN41" s="25"/>
    </row>
    <row r="42" spans="1:118" s="10" customFormat="1" ht="24" customHeight="1">
      <c r="A42" s="28" t="s">
        <v>76</v>
      </c>
      <c r="B42" s="29"/>
      <c r="C42" s="29"/>
      <c r="D42" s="29"/>
      <c r="E42" s="29"/>
      <c r="F42" s="29"/>
      <c r="G42" s="29"/>
      <c r="H42" s="29"/>
      <c r="I42" s="30"/>
      <c r="J42" s="9"/>
      <c r="K42" s="31" t="s">
        <v>77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11"/>
      <c r="BI42" s="32" t="s">
        <v>30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35">
        <v>19580.506717046355</v>
      </c>
      <c r="BU42" s="36"/>
      <c r="BV42" s="36"/>
      <c r="BW42" s="36"/>
      <c r="BX42" s="36"/>
      <c r="BY42" s="36"/>
      <c r="BZ42" s="36"/>
      <c r="CA42" s="36"/>
      <c r="CB42" s="36"/>
      <c r="CC42" s="37"/>
      <c r="CD42" s="35">
        <v>38221.70178</v>
      </c>
      <c r="CE42" s="36"/>
      <c r="CF42" s="36"/>
      <c r="CG42" s="36"/>
      <c r="CH42" s="36"/>
      <c r="CI42" s="36"/>
      <c r="CJ42" s="36"/>
      <c r="CK42" s="36"/>
      <c r="CL42" s="36"/>
      <c r="CM42" s="37"/>
      <c r="CN42" s="44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  <c r="DE42" s="23">
        <f t="shared" si="0"/>
        <v>0.9520282254353019</v>
      </c>
      <c r="DF42" s="24"/>
      <c r="DG42" s="24"/>
      <c r="DH42" s="24"/>
      <c r="DI42" s="24"/>
      <c r="DJ42" s="24"/>
      <c r="DK42" s="24"/>
      <c r="DL42" s="24"/>
      <c r="DM42" s="24"/>
      <c r="DN42" s="25"/>
    </row>
    <row r="43" spans="1:118" s="10" customFormat="1" ht="45" customHeight="1">
      <c r="A43" s="28" t="s">
        <v>78</v>
      </c>
      <c r="B43" s="29"/>
      <c r="C43" s="29"/>
      <c r="D43" s="29"/>
      <c r="E43" s="29"/>
      <c r="F43" s="29"/>
      <c r="G43" s="29"/>
      <c r="H43" s="29"/>
      <c r="I43" s="30"/>
      <c r="J43" s="9"/>
      <c r="K43" s="31" t="s">
        <v>79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11"/>
      <c r="BI43" s="32" t="s">
        <v>30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4"/>
      <c r="BT43" s="35">
        <v>0</v>
      </c>
      <c r="BU43" s="36"/>
      <c r="BV43" s="36"/>
      <c r="BW43" s="36"/>
      <c r="BX43" s="36"/>
      <c r="BY43" s="36"/>
      <c r="BZ43" s="36"/>
      <c r="CA43" s="36"/>
      <c r="CB43" s="36"/>
      <c r="CC43" s="37"/>
      <c r="CD43" s="35">
        <v>0</v>
      </c>
      <c r="CE43" s="36"/>
      <c r="CF43" s="36"/>
      <c r="CG43" s="36"/>
      <c r="CH43" s="36"/>
      <c r="CI43" s="36"/>
      <c r="CJ43" s="36"/>
      <c r="CK43" s="36"/>
      <c r="CL43" s="36"/>
      <c r="CM43" s="37"/>
      <c r="CN43" s="44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  <c r="DE43" s="23"/>
      <c r="DF43" s="24"/>
      <c r="DG43" s="24"/>
      <c r="DH43" s="24"/>
      <c r="DI43" s="24"/>
      <c r="DJ43" s="24"/>
      <c r="DK43" s="24"/>
      <c r="DL43" s="24"/>
      <c r="DM43" s="24"/>
      <c r="DN43" s="25"/>
    </row>
    <row r="44" spans="1:118" s="10" customFormat="1" ht="30" customHeight="1">
      <c r="A44" s="28" t="s">
        <v>80</v>
      </c>
      <c r="B44" s="29"/>
      <c r="C44" s="29"/>
      <c r="D44" s="29"/>
      <c r="E44" s="29"/>
      <c r="F44" s="29"/>
      <c r="G44" s="29"/>
      <c r="H44" s="29"/>
      <c r="I44" s="30"/>
      <c r="J44" s="9"/>
      <c r="K44" s="31" t="s">
        <v>81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11"/>
      <c r="BI44" s="32" t="s">
        <v>30</v>
      </c>
      <c r="BJ44" s="33"/>
      <c r="BK44" s="33"/>
      <c r="BL44" s="33"/>
      <c r="BM44" s="33"/>
      <c r="BN44" s="33"/>
      <c r="BO44" s="33"/>
      <c r="BP44" s="33"/>
      <c r="BQ44" s="33"/>
      <c r="BR44" s="33"/>
      <c r="BS44" s="34"/>
      <c r="BT44" s="35">
        <v>3373.004232863786</v>
      </c>
      <c r="BU44" s="36"/>
      <c r="BV44" s="36"/>
      <c r="BW44" s="36"/>
      <c r="BX44" s="36"/>
      <c r="BY44" s="36"/>
      <c r="BZ44" s="36"/>
      <c r="CA44" s="36"/>
      <c r="CB44" s="36"/>
      <c r="CC44" s="37"/>
      <c r="CD44" s="35">
        <v>14025.412322411397</v>
      </c>
      <c r="CE44" s="36"/>
      <c r="CF44" s="36"/>
      <c r="CG44" s="36"/>
      <c r="CH44" s="36"/>
      <c r="CI44" s="36"/>
      <c r="CJ44" s="36"/>
      <c r="CK44" s="36"/>
      <c r="CL44" s="36"/>
      <c r="CM44" s="37"/>
      <c r="CN44" s="44" t="s">
        <v>182</v>
      </c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  <c r="DE44" s="23">
        <f t="shared" si="0"/>
        <v>3.158136591042278</v>
      </c>
      <c r="DF44" s="24"/>
      <c r="DG44" s="24"/>
      <c r="DH44" s="24"/>
      <c r="DI44" s="24"/>
      <c r="DJ44" s="24"/>
      <c r="DK44" s="24"/>
      <c r="DL44" s="24"/>
      <c r="DM44" s="24"/>
      <c r="DN44" s="25"/>
    </row>
    <row r="45" spans="1:119" s="10" customFormat="1" ht="30" customHeight="1">
      <c r="A45" s="60" t="s">
        <v>82</v>
      </c>
      <c r="B45" s="61"/>
      <c r="C45" s="61"/>
      <c r="D45" s="61"/>
      <c r="E45" s="61"/>
      <c r="F45" s="61"/>
      <c r="G45" s="61"/>
      <c r="H45" s="61"/>
      <c r="I45" s="62"/>
      <c r="J45" s="14"/>
      <c r="K45" s="63" t="s">
        <v>83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15"/>
      <c r="BI45" s="64" t="s">
        <v>30</v>
      </c>
      <c r="BJ45" s="65"/>
      <c r="BK45" s="65"/>
      <c r="BL45" s="65"/>
      <c r="BM45" s="65"/>
      <c r="BN45" s="65"/>
      <c r="BO45" s="65"/>
      <c r="BP45" s="65"/>
      <c r="BQ45" s="65"/>
      <c r="BR45" s="65"/>
      <c r="BS45" s="66"/>
      <c r="BT45" s="70">
        <f>SUM(BT46:CC55)+BT58</f>
        <v>608084.1608173356</v>
      </c>
      <c r="BU45" s="71"/>
      <c r="BV45" s="71"/>
      <c r="BW45" s="71"/>
      <c r="BX45" s="71"/>
      <c r="BY45" s="71"/>
      <c r="BZ45" s="71"/>
      <c r="CA45" s="71"/>
      <c r="CB45" s="71"/>
      <c r="CC45" s="72"/>
      <c r="CD45" s="70">
        <f>SUM(CD46:CM55)+CD58</f>
        <v>624426.1248299999</v>
      </c>
      <c r="CE45" s="71"/>
      <c r="CF45" s="71"/>
      <c r="CG45" s="71"/>
      <c r="CH45" s="71"/>
      <c r="CI45" s="71"/>
      <c r="CJ45" s="71"/>
      <c r="CK45" s="71"/>
      <c r="CL45" s="71"/>
      <c r="CM45" s="72"/>
      <c r="CN45" s="73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5"/>
      <c r="DE45" s="67">
        <f t="shared" si="0"/>
        <v>0.026874510249862205</v>
      </c>
      <c r="DF45" s="68"/>
      <c r="DG45" s="68"/>
      <c r="DH45" s="68"/>
      <c r="DI45" s="68"/>
      <c r="DJ45" s="68"/>
      <c r="DK45" s="68"/>
      <c r="DL45" s="68"/>
      <c r="DM45" s="68"/>
      <c r="DN45" s="69"/>
      <c r="DO45" s="12"/>
    </row>
    <row r="46" spans="1:118" s="10" customFormat="1" ht="15" customHeight="1">
      <c r="A46" s="28" t="s">
        <v>84</v>
      </c>
      <c r="B46" s="29"/>
      <c r="C46" s="29"/>
      <c r="D46" s="29"/>
      <c r="E46" s="29"/>
      <c r="F46" s="29"/>
      <c r="G46" s="29"/>
      <c r="H46" s="29"/>
      <c r="I46" s="30"/>
      <c r="J46" s="9"/>
      <c r="K46" s="31" t="s">
        <v>85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11"/>
      <c r="BI46" s="32" t="s">
        <v>30</v>
      </c>
      <c r="BJ46" s="33"/>
      <c r="BK46" s="33"/>
      <c r="BL46" s="33"/>
      <c r="BM46" s="33"/>
      <c r="BN46" s="33"/>
      <c r="BO46" s="33"/>
      <c r="BP46" s="33"/>
      <c r="BQ46" s="33"/>
      <c r="BR46" s="33"/>
      <c r="BS46" s="34"/>
      <c r="BT46" s="35">
        <v>7905.304662993829</v>
      </c>
      <c r="BU46" s="36"/>
      <c r="BV46" s="36"/>
      <c r="BW46" s="36"/>
      <c r="BX46" s="36"/>
      <c r="BY46" s="36"/>
      <c r="BZ46" s="36"/>
      <c r="CA46" s="36"/>
      <c r="CB46" s="36"/>
      <c r="CC46" s="37"/>
      <c r="CD46" s="35">
        <v>8235.00573</v>
      </c>
      <c r="CE46" s="36"/>
      <c r="CF46" s="36"/>
      <c r="CG46" s="36"/>
      <c r="CH46" s="36"/>
      <c r="CI46" s="36"/>
      <c r="CJ46" s="36"/>
      <c r="CK46" s="36"/>
      <c r="CL46" s="36"/>
      <c r="CM46" s="37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  <c r="DE46" s="23">
        <f>CD46/BT46-1</f>
        <v>0.041706307481046645</v>
      </c>
      <c r="DF46" s="24"/>
      <c r="DG46" s="24"/>
      <c r="DH46" s="24"/>
      <c r="DI46" s="24"/>
      <c r="DJ46" s="24"/>
      <c r="DK46" s="24"/>
      <c r="DL46" s="24"/>
      <c r="DM46" s="24"/>
      <c r="DN46" s="25"/>
    </row>
    <row r="47" spans="1:118" s="10" customFormat="1" ht="45" customHeight="1">
      <c r="A47" s="28" t="s">
        <v>86</v>
      </c>
      <c r="B47" s="29"/>
      <c r="C47" s="29"/>
      <c r="D47" s="29"/>
      <c r="E47" s="29"/>
      <c r="F47" s="29"/>
      <c r="G47" s="29"/>
      <c r="H47" s="29"/>
      <c r="I47" s="30"/>
      <c r="J47" s="9"/>
      <c r="K47" s="31" t="s">
        <v>87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11"/>
      <c r="BI47" s="32" t="s">
        <v>30</v>
      </c>
      <c r="BJ47" s="33"/>
      <c r="BK47" s="33"/>
      <c r="BL47" s="33"/>
      <c r="BM47" s="33"/>
      <c r="BN47" s="33"/>
      <c r="BO47" s="33"/>
      <c r="BP47" s="33"/>
      <c r="BQ47" s="33"/>
      <c r="BR47" s="33"/>
      <c r="BS47" s="34"/>
      <c r="BT47" s="35"/>
      <c r="BU47" s="36"/>
      <c r="BV47" s="36"/>
      <c r="BW47" s="36"/>
      <c r="BX47" s="36"/>
      <c r="BY47" s="36"/>
      <c r="BZ47" s="36"/>
      <c r="CA47" s="36"/>
      <c r="CB47" s="36"/>
      <c r="CC47" s="37"/>
      <c r="CD47" s="35"/>
      <c r="CE47" s="36"/>
      <c r="CF47" s="36"/>
      <c r="CG47" s="36"/>
      <c r="CH47" s="36"/>
      <c r="CI47" s="36"/>
      <c r="CJ47" s="36"/>
      <c r="CK47" s="36"/>
      <c r="CL47" s="36"/>
      <c r="CM47" s="37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  <c r="DE47" s="23"/>
      <c r="DF47" s="24"/>
      <c r="DG47" s="24"/>
      <c r="DH47" s="24"/>
      <c r="DI47" s="24"/>
      <c r="DJ47" s="24"/>
      <c r="DK47" s="24"/>
      <c r="DL47" s="24"/>
      <c r="DM47" s="24"/>
      <c r="DN47" s="25"/>
    </row>
    <row r="48" spans="1:118" s="10" customFormat="1" ht="15" customHeight="1">
      <c r="A48" s="28" t="s">
        <v>88</v>
      </c>
      <c r="B48" s="29"/>
      <c r="C48" s="29"/>
      <c r="D48" s="29"/>
      <c r="E48" s="29"/>
      <c r="F48" s="29"/>
      <c r="G48" s="29"/>
      <c r="H48" s="29"/>
      <c r="I48" s="30"/>
      <c r="J48" s="9"/>
      <c r="K48" s="31" t="s">
        <v>89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11"/>
      <c r="BI48" s="32" t="s">
        <v>30</v>
      </c>
      <c r="BJ48" s="33"/>
      <c r="BK48" s="33"/>
      <c r="BL48" s="33"/>
      <c r="BM48" s="33"/>
      <c r="BN48" s="33"/>
      <c r="BO48" s="33"/>
      <c r="BP48" s="33"/>
      <c r="BQ48" s="33"/>
      <c r="BR48" s="33"/>
      <c r="BS48" s="34"/>
      <c r="BT48" s="35">
        <v>505173.643185332</v>
      </c>
      <c r="BU48" s="36"/>
      <c r="BV48" s="36"/>
      <c r="BW48" s="36"/>
      <c r="BX48" s="36"/>
      <c r="BY48" s="36"/>
      <c r="BZ48" s="36"/>
      <c r="CA48" s="36"/>
      <c r="CB48" s="36"/>
      <c r="CC48" s="37"/>
      <c r="CD48" s="35">
        <v>511187.63920999994</v>
      </c>
      <c r="CE48" s="36"/>
      <c r="CF48" s="36"/>
      <c r="CG48" s="36"/>
      <c r="CH48" s="36"/>
      <c r="CI48" s="36"/>
      <c r="CJ48" s="36"/>
      <c r="CK48" s="36"/>
      <c r="CL48" s="36"/>
      <c r="CM48" s="37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  <c r="DE48" s="23">
        <f t="shared" si="0"/>
        <v>0.011904809575470132</v>
      </c>
      <c r="DF48" s="24"/>
      <c r="DG48" s="24"/>
      <c r="DH48" s="24"/>
      <c r="DI48" s="24"/>
      <c r="DJ48" s="24"/>
      <c r="DK48" s="24"/>
      <c r="DL48" s="24"/>
      <c r="DM48" s="24"/>
      <c r="DN48" s="25"/>
    </row>
    <row r="49" spans="1:118" s="10" customFormat="1" ht="15" customHeight="1">
      <c r="A49" s="28" t="s">
        <v>90</v>
      </c>
      <c r="B49" s="29"/>
      <c r="C49" s="29"/>
      <c r="D49" s="29"/>
      <c r="E49" s="29"/>
      <c r="F49" s="29"/>
      <c r="G49" s="29"/>
      <c r="H49" s="29"/>
      <c r="I49" s="30"/>
      <c r="J49" s="9"/>
      <c r="K49" s="31" t="s">
        <v>91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11"/>
      <c r="BI49" s="32" t="s">
        <v>30</v>
      </c>
      <c r="BJ49" s="33"/>
      <c r="BK49" s="33"/>
      <c r="BL49" s="33"/>
      <c r="BM49" s="33"/>
      <c r="BN49" s="33"/>
      <c r="BO49" s="33"/>
      <c r="BP49" s="33"/>
      <c r="BQ49" s="33"/>
      <c r="BR49" s="33"/>
      <c r="BS49" s="34"/>
      <c r="BT49" s="35">
        <v>92657.44838257955</v>
      </c>
      <c r="BU49" s="36"/>
      <c r="BV49" s="36"/>
      <c r="BW49" s="36"/>
      <c r="BX49" s="36"/>
      <c r="BY49" s="36"/>
      <c r="BZ49" s="36"/>
      <c r="CA49" s="36"/>
      <c r="CB49" s="36"/>
      <c r="CC49" s="37"/>
      <c r="CD49" s="35">
        <v>100029.07299</v>
      </c>
      <c r="CE49" s="36"/>
      <c r="CF49" s="36"/>
      <c r="CG49" s="36"/>
      <c r="CH49" s="36"/>
      <c r="CI49" s="36"/>
      <c r="CJ49" s="36"/>
      <c r="CK49" s="36"/>
      <c r="CL49" s="36"/>
      <c r="CM49" s="37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  <c r="DE49" s="23">
        <f t="shared" si="0"/>
        <v>0.07955782007921552</v>
      </c>
      <c r="DF49" s="24"/>
      <c r="DG49" s="24"/>
      <c r="DH49" s="24"/>
      <c r="DI49" s="24"/>
      <c r="DJ49" s="24"/>
      <c r="DK49" s="24"/>
      <c r="DL49" s="24"/>
      <c r="DM49" s="24"/>
      <c r="DN49" s="25"/>
    </row>
    <row r="50" spans="1:118" s="10" customFormat="1" ht="54.75" customHeight="1">
      <c r="A50" s="28" t="s">
        <v>92</v>
      </c>
      <c r="B50" s="29"/>
      <c r="C50" s="29"/>
      <c r="D50" s="29"/>
      <c r="E50" s="29"/>
      <c r="F50" s="29"/>
      <c r="G50" s="29"/>
      <c r="H50" s="29"/>
      <c r="I50" s="30"/>
      <c r="J50" s="9"/>
      <c r="K50" s="31" t="s">
        <v>93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11"/>
      <c r="BI50" s="32" t="s">
        <v>30</v>
      </c>
      <c r="BJ50" s="33"/>
      <c r="BK50" s="33"/>
      <c r="BL50" s="33"/>
      <c r="BM50" s="33"/>
      <c r="BN50" s="33"/>
      <c r="BO50" s="33"/>
      <c r="BP50" s="33"/>
      <c r="BQ50" s="33"/>
      <c r="BR50" s="33"/>
      <c r="BS50" s="34"/>
      <c r="BT50" s="35"/>
      <c r="BU50" s="36"/>
      <c r="BV50" s="36"/>
      <c r="BW50" s="36"/>
      <c r="BX50" s="36"/>
      <c r="BY50" s="36"/>
      <c r="BZ50" s="36"/>
      <c r="CA50" s="36"/>
      <c r="CB50" s="36"/>
      <c r="CC50" s="37"/>
      <c r="CD50" s="35"/>
      <c r="CE50" s="36"/>
      <c r="CF50" s="36"/>
      <c r="CG50" s="36"/>
      <c r="CH50" s="36"/>
      <c r="CI50" s="36"/>
      <c r="CJ50" s="36"/>
      <c r="CK50" s="36"/>
      <c r="CL50" s="36"/>
      <c r="CM50" s="37"/>
      <c r="CN50" s="44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  <c r="DE50" s="23"/>
      <c r="DF50" s="24"/>
      <c r="DG50" s="24"/>
      <c r="DH50" s="24"/>
      <c r="DI50" s="24"/>
      <c r="DJ50" s="24"/>
      <c r="DK50" s="24"/>
      <c r="DL50" s="24"/>
      <c r="DM50" s="24"/>
      <c r="DN50" s="25"/>
    </row>
    <row r="51" spans="1:118" s="10" customFormat="1" ht="49.5" customHeight="1">
      <c r="A51" s="28" t="s">
        <v>94</v>
      </c>
      <c r="B51" s="29"/>
      <c r="C51" s="29"/>
      <c r="D51" s="29"/>
      <c r="E51" s="29"/>
      <c r="F51" s="29"/>
      <c r="G51" s="29"/>
      <c r="H51" s="29"/>
      <c r="I51" s="30"/>
      <c r="J51" s="9"/>
      <c r="K51" s="31" t="s">
        <v>95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11"/>
      <c r="BI51" s="32" t="s">
        <v>30</v>
      </c>
      <c r="BJ51" s="33"/>
      <c r="BK51" s="33"/>
      <c r="BL51" s="33"/>
      <c r="BM51" s="33"/>
      <c r="BN51" s="33"/>
      <c r="BO51" s="33"/>
      <c r="BP51" s="33"/>
      <c r="BQ51" s="33"/>
      <c r="BR51" s="33"/>
      <c r="BS51" s="34"/>
      <c r="BT51" s="35">
        <v>2244.1018715013906</v>
      </c>
      <c r="BU51" s="36"/>
      <c r="BV51" s="36"/>
      <c r="BW51" s="36"/>
      <c r="BX51" s="36"/>
      <c r="BY51" s="36"/>
      <c r="BZ51" s="36"/>
      <c r="CA51" s="36"/>
      <c r="CB51" s="36"/>
      <c r="CC51" s="37"/>
      <c r="CD51" s="35">
        <v>4809.77565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44" t="s">
        <v>183</v>
      </c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  <c r="DE51" s="23">
        <f t="shared" si="0"/>
        <v>1.143296483587028</v>
      </c>
      <c r="DF51" s="24"/>
      <c r="DG51" s="24"/>
      <c r="DH51" s="24"/>
      <c r="DI51" s="24"/>
      <c r="DJ51" s="24"/>
      <c r="DK51" s="24"/>
      <c r="DL51" s="24"/>
      <c r="DM51" s="24"/>
      <c r="DN51" s="25"/>
    </row>
    <row r="52" spans="1:118" s="10" customFormat="1" ht="15" customHeight="1">
      <c r="A52" s="28" t="s">
        <v>96</v>
      </c>
      <c r="B52" s="29"/>
      <c r="C52" s="29"/>
      <c r="D52" s="29"/>
      <c r="E52" s="29"/>
      <c r="F52" s="29"/>
      <c r="G52" s="29"/>
      <c r="H52" s="29"/>
      <c r="I52" s="30"/>
      <c r="J52" s="9"/>
      <c r="K52" s="31" t="s">
        <v>97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11"/>
      <c r="BI52" s="32" t="s">
        <v>30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35"/>
      <c r="BU52" s="36"/>
      <c r="BV52" s="36"/>
      <c r="BW52" s="36"/>
      <c r="BX52" s="36"/>
      <c r="BY52" s="36"/>
      <c r="BZ52" s="36"/>
      <c r="CA52" s="36"/>
      <c r="CB52" s="36"/>
      <c r="CC52" s="37"/>
      <c r="CD52" s="35"/>
      <c r="CE52" s="36"/>
      <c r="CF52" s="36"/>
      <c r="CG52" s="36"/>
      <c r="CH52" s="36"/>
      <c r="CI52" s="36"/>
      <c r="CJ52" s="36"/>
      <c r="CK52" s="36"/>
      <c r="CL52" s="36"/>
      <c r="CM52" s="37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  <c r="DE52" s="23"/>
      <c r="DF52" s="24"/>
      <c r="DG52" s="24"/>
      <c r="DH52" s="24"/>
      <c r="DI52" s="24"/>
      <c r="DJ52" s="24"/>
      <c r="DK52" s="24"/>
      <c r="DL52" s="24"/>
      <c r="DM52" s="24"/>
      <c r="DN52" s="25"/>
    </row>
    <row r="53" spans="1:118" s="10" customFormat="1" ht="15" customHeight="1">
      <c r="A53" s="28" t="s">
        <v>98</v>
      </c>
      <c r="B53" s="29"/>
      <c r="C53" s="29"/>
      <c r="D53" s="29"/>
      <c r="E53" s="29"/>
      <c r="F53" s="29"/>
      <c r="G53" s="29"/>
      <c r="H53" s="29"/>
      <c r="I53" s="30"/>
      <c r="J53" s="9"/>
      <c r="K53" s="31" t="s">
        <v>99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11"/>
      <c r="BI53" s="32" t="s">
        <v>30</v>
      </c>
      <c r="BJ53" s="33"/>
      <c r="BK53" s="33"/>
      <c r="BL53" s="33"/>
      <c r="BM53" s="33"/>
      <c r="BN53" s="33"/>
      <c r="BO53" s="33"/>
      <c r="BP53" s="33"/>
      <c r="BQ53" s="33"/>
      <c r="BR53" s="33"/>
      <c r="BS53" s="34"/>
      <c r="BT53" s="35"/>
      <c r="BU53" s="36"/>
      <c r="BV53" s="36"/>
      <c r="BW53" s="36"/>
      <c r="BX53" s="36"/>
      <c r="BY53" s="36"/>
      <c r="BZ53" s="36"/>
      <c r="CA53" s="36"/>
      <c r="CB53" s="36"/>
      <c r="CC53" s="37"/>
      <c r="CD53" s="35"/>
      <c r="CE53" s="36"/>
      <c r="CF53" s="36"/>
      <c r="CG53" s="36"/>
      <c r="CH53" s="36"/>
      <c r="CI53" s="36"/>
      <c r="CJ53" s="36"/>
      <c r="CK53" s="36"/>
      <c r="CL53" s="36"/>
      <c r="CM53" s="37"/>
      <c r="CN53" s="44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  <c r="DE53" s="23"/>
      <c r="DF53" s="24"/>
      <c r="DG53" s="24"/>
      <c r="DH53" s="24"/>
      <c r="DI53" s="24"/>
      <c r="DJ53" s="24"/>
      <c r="DK53" s="24"/>
      <c r="DL53" s="24"/>
      <c r="DM53" s="24"/>
      <c r="DN53" s="25"/>
    </row>
    <row r="54" spans="1:118" s="10" customFormat="1" ht="21.75" customHeight="1">
      <c r="A54" s="28" t="s">
        <v>100</v>
      </c>
      <c r="B54" s="29"/>
      <c r="C54" s="29"/>
      <c r="D54" s="29"/>
      <c r="E54" s="29"/>
      <c r="F54" s="29"/>
      <c r="G54" s="29"/>
      <c r="H54" s="29"/>
      <c r="I54" s="30"/>
      <c r="J54" s="9"/>
      <c r="K54" s="31" t="s">
        <v>101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11"/>
      <c r="BI54" s="32" t="s">
        <v>30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35">
        <v>25.456801765017374</v>
      </c>
      <c r="BU54" s="36"/>
      <c r="BV54" s="36"/>
      <c r="BW54" s="36"/>
      <c r="BX54" s="36"/>
      <c r="BY54" s="36"/>
      <c r="BZ54" s="36"/>
      <c r="CA54" s="36"/>
      <c r="CB54" s="36"/>
      <c r="CC54" s="37"/>
      <c r="CD54" s="35">
        <v>164.63125</v>
      </c>
      <c r="CE54" s="36"/>
      <c r="CF54" s="36"/>
      <c r="CG54" s="36"/>
      <c r="CH54" s="36"/>
      <c r="CI54" s="36"/>
      <c r="CJ54" s="36"/>
      <c r="CK54" s="36"/>
      <c r="CL54" s="36"/>
      <c r="CM54" s="37"/>
      <c r="CN54" s="44" t="s">
        <v>185</v>
      </c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  <c r="DE54" s="23">
        <f t="shared" si="0"/>
        <v>5.467083002792422</v>
      </c>
      <c r="DF54" s="24"/>
      <c r="DG54" s="24"/>
      <c r="DH54" s="24"/>
      <c r="DI54" s="24"/>
      <c r="DJ54" s="24"/>
      <c r="DK54" s="24"/>
      <c r="DL54" s="24"/>
      <c r="DM54" s="24"/>
      <c r="DN54" s="25"/>
    </row>
    <row r="55" spans="1:118" s="10" customFormat="1" ht="66" customHeight="1">
      <c r="A55" s="28" t="s">
        <v>102</v>
      </c>
      <c r="B55" s="29"/>
      <c r="C55" s="29"/>
      <c r="D55" s="29"/>
      <c r="E55" s="29"/>
      <c r="F55" s="29"/>
      <c r="G55" s="29"/>
      <c r="H55" s="29"/>
      <c r="I55" s="30"/>
      <c r="J55" s="9"/>
      <c r="K55" s="31" t="s">
        <v>103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11"/>
      <c r="BI55" s="32" t="s">
        <v>30</v>
      </c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35">
        <v>78.20591316384181</v>
      </c>
      <c r="BU55" s="36"/>
      <c r="BV55" s="36"/>
      <c r="BW55" s="36"/>
      <c r="BX55" s="36"/>
      <c r="BY55" s="36"/>
      <c r="BZ55" s="36"/>
      <c r="CA55" s="36"/>
      <c r="CB55" s="36"/>
      <c r="CC55" s="37"/>
      <c r="CD55" s="35">
        <v>0</v>
      </c>
      <c r="CE55" s="36"/>
      <c r="CF55" s="36"/>
      <c r="CG55" s="36"/>
      <c r="CH55" s="36"/>
      <c r="CI55" s="36"/>
      <c r="CJ55" s="36"/>
      <c r="CK55" s="36"/>
      <c r="CL55" s="36"/>
      <c r="CM55" s="37"/>
      <c r="CN55" s="44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  <c r="DE55" s="23"/>
      <c r="DF55" s="24"/>
      <c r="DG55" s="24"/>
      <c r="DH55" s="24"/>
      <c r="DI55" s="24"/>
      <c r="DJ55" s="24"/>
      <c r="DK55" s="24"/>
      <c r="DL55" s="24"/>
      <c r="DM55" s="24"/>
      <c r="DN55" s="25"/>
    </row>
    <row r="56" spans="1:118" s="10" customFormat="1" ht="30" customHeight="1">
      <c r="A56" s="28" t="s">
        <v>104</v>
      </c>
      <c r="B56" s="29"/>
      <c r="C56" s="29"/>
      <c r="D56" s="29"/>
      <c r="E56" s="29"/>
      <c r="F56" s="29"/>
      <c r="G56" s="29"/>
      <c r="H56" s="29"/>
      <c r="I56" s="30"/>
      <c r="J56" s="9"/>
      <c r="K56" s="31" t="s">
        <v>105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11"/>
      <c r="BI56" s="32" t="s">
        <v>106</v>
      </c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BT56" s="35">
        <v>37</v>
      </c>
      <c r="BU56" s="36"/>
      <c r="BV56" s="36"/>
      <c r="BW56" s="36"/>
      <c r="BX56" s="36"/>
      <c r="BY56" s="36"/>
      <c r="BZ56" s="36"/>
      <c r="CA56" s="36"/>
      <c r="CB56" s="36"/>
      <c r="CC56" s="37"/>
      <c r="CD56" s="35">
        <v>22</v>
      </c>
      <c r="CE56" s="36"/>
      <c r="CF56" s="36"/>
      <c r="CG56" s="36"/>
      <c r="CH56" s="36"/>
      <c r="CI56" s="36"/>
      <c r="CJ56" s="36"/>
      <c r="CK56" s="36"/>
      <c r="CL56" s="36"/>
      <c r="CM56" s="37"/>
      <c r="CN56" s="44" t="s">
        <v>186</v>
      </c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  <c r="DE56" s="23">
        <f t="shared" si="0"/>
        <v>-0.4054054054054054</v>
      </c>
      <c r="DF56" s="24"/>
      <c r="DG56" s="24"/>
      <c r="DH56" s="24"/>
      <c r="DI56" s="24"/>
      <c r="DJ56" s="24"/>
      <c r="DK56" s="24"/>
      <c r="DL56" s="24"/>
      <c r="DM56" s="24"/>
      <c r="DN56" s="25"/>
    </row>
    <row r="57" spans="1:118" s="10" customFormat="1" ht="121.5" customHeight="1">
      <c r="A57" s="28" t="s">
        <v>107</v>
      </c>
      <c r="B57" s="29"/>
      <c r="C57" s="29"/>
      <c r="D57" s="29"/>
      <c r="E57" s="29"/>
      <c r="F57" s="29"/>
      <c r="G57" s="29"/>
      <c r="H57" s="29"/>
      <c r="I57" s="30"/>
      <c r="J57" s="9"/>
      <c r="K57" s="31" t="s">
        <v>108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11"/>
      <c r="BI57" s="32" t="s">
        <v>30</v>
      </c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35">
        <v>0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v>0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  <c r="DE57" s="23"/>
      <c r="DF57" s="24"/>
      <c r="DG57" s="24"/>
      <c r="DH57" s="24"/>
      <c r="DI57" s="24"/>
      <c r="DJ57" s="24"/>
      <c r="DK57" s="24"/>
      <c r="DL57" s="24"/>
      <c r="DM57" s="24"/>
      <c r="DN57" s="25"/>
    </row>
    <row r="58" spans="1:118" s="10" customFormat="1" ht="30" customHeight="1">
      <c r="A58" s="28" t="s">
        <v>109</v>
      </c>
      <c r="B58" s="29"/>
      <c r="C58" s="29"/>
      <c r="D58" s="29"/>
      <c r="E58" s="29"/>
      <c r="F58" s="29"/>
      <c r="G58" s="29"/>
      <c r="H58" s="29"/>
      <c r="I58" s="30"/>
      <c r="J58" s="9"/>
      <c r="K58" s="31" t="s">
        <v>110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11"/>
      <c r="BI58" s="32" t="s">
        <v>30</v>
      </c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BT58" s="35">
        <v>0</v>
      </c>
      <c r="BU58" s="36"/>
      <c r="BV58" s="36"/>
      <c r="BW58" s="36"/>
      <c r="BX58" s="36"/>
      <c r="BY58" s="36"/>
      <c r="BZ58" s="36"/>
      <c r="CA58" s="36"/>
      <c r="CB58" s="36"/>
      <c r="CC58" s="37"/>
      <c r="CD58" s="35">
        <v>0</v>
      </c>
      <c r="CE58" s="36"/>
      <c r="CF58" s="36"/>
      <c r="CG58" s="36"/>
      <c r="CH58" s="36"/>
      <c r="CI58" s="36"/>
      <c r="CJ58" s="36"/>
      <c r="CK58" s="36"/>
      <c r="CL58" s="36"/>
      <c r="CM58" s="37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  <c r="DE58" s="23"/>
      <c r="DF58" s="24"/>
      <c r="DG58" s="24"/>
      <c r="DH58" s="24"/>
      <c r="DI58" s="24"/>
      <c r="DJ58" s="24"/>
      <c r="DK58" s="24"/>
      <c r="DL58" s="24"/>
      <c r="DM58" s="24"/>
      <c r="DN58" s="25"/>
    </row>
    <row r="59" spans="1:118" s="10" customFormat="1" ht="45" customHeight="1">
      <c r="A59" s="60" t="s">
        <v>111</v>
      </c>
      <c r="B59" s="61"/>
      <c r="C59" s="61"/>
      <c r="D59" s="61"/>
      <c r="E59" s="61"/>
      <c r="F59" s="61"/>
      <c r="G59" s="61"/>
      <c r="H59" s="61"/>
      <c r="I59" s="62"/>
      <c r="J59" s="14"/>
      <c r="K59" s="63" t="s">
        <v>112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15"/>
      <c r="BI59" s="64" t="s">
        <v>30</v>
      </c>
      <c r="BJ59" s="65"/>
      <c r="BK59" s="65"/>
      <c r="BL59" s="65"/>
      <c r="BM59" s="65"/>
      <c r="BN59" s="65"/>
      <c r="BO59" s="65"/>
      <c r="BP59" s="65"/>
      <c r="BQ59" s="65"/>
      <c r="BR59" s="65"/>
      <c r="BS59" s="66"/>
      <c r="BT59" s="35">
        <v>12183.968283174181</v>
      </c>
      <c r="BU59" s="36"/>
      <c r="BV59" s="36"/>
      <c r="BW59" s="36"/>
      <c r="BX59" s="36"/>
      <c r="BY59" s="36"/>
      <c r="BZ59" s="36"/>
      <c r="CA59" s="36"/>
      <c r="CB59" s="36"/>
      <c r="CC59" s="37"/>
      <c r="CD59" s="35">
        <v>0</v>
      </c>
      <c r="CE59" s="36"/>
      <c r="CF59" s="36"/>
      <c r="CG59" s="36"/>
      <c r="CH59" s="36"/>
      <c r="CI59" s="36"/>
      <c r="CJ59" s="36"/>
      <c r="CK59" s="36"/>
      <c r="CL59" s="36"/>
      <c r="CM59" s="37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  <c r="DE59" s="23">
        <f t="shared" si="0"/>
        <v>-1</v>
      </c>
      <c r="DF59" s="24"/>
      <c r="DG59" s="24"/>
      <c r="DH59" s="24"/>
      <c r="DI59" s="24"/>
      <c r="DJ59" s="24"/>
      <c r="DK59" s="24"/>
      <c r="DL59" s="24"/>
      <c r="DM59" s="24"/>
      <c r="DN59" s="25"/>
    </row>
    <row r="60" spans="1:118" s="10" customFormat="1" ht="30" customHeight="1">
      <c r="A60" s="28" t="s">
        <v>113</v>
      </c>
      <c r="B60" s="29"/>
      <c r="C60" s="29"/>
      <c r="D60" s="29"/>
      <c r="E60" s="29"/>
      <c r="F60" s="29"/>
      <c r="G60" s="29"/>
      <c r="H60" s="29"/>
      <c r="I60" s="30"/>
      <c r="J60" s="9"/>
      <c r="K60" s="31" t="s">
        <v>114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11"/>
      <c r="BI60" s="32" t="s">
        <v>30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35">
        <f>BT22+BT24+BT26</f>
        <v>56155.384561460545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>
        <f>CD22+CD24+CD26</f>
        <v>51161.28941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4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6"/>
      <c r="DE60" s="23"/>
      <c r="DF60" s="24"/>
      <c r="DG60" s="24"/>
      <c r="DH60" s="24"/>
      <c r="DI60" s="24"/>
      <c r="DJ60" s="24"/>
      <c r="DK60" s="24"/>
      <c r="DL60" s="24"/>
      <c r="DM60" s="24"/>
      <c r="DN60" s="25"/>
    </row>
    <row r="61" spans="1:118" s="10" customFormat="1" ht="45" customHeight="1">
      <c r="A61" s="28" t="s">
        <v>115</v>
      </c>
      <c r="B61" s="29"/>
      <c r="C61" s="29"/>
      <c r="D61" s="29"/>
      <c r="E61" s="29"/>
      <c r="F61" s="29"/>
      <c r="G61" s="29"/>
      <c r="H61" s="29"/>
      <c r="I61" s="30"/>
      <c r="J61" s="9"/>
      <c r="K61" s="31" t="s">
        <v>116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11"/>
      <c r="BI61" s="32" t="s">
        <v>30</v>
      </c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BT61" s="35">
        <v>384191.40892</v>
      </c>
      <c r="BU61" s="36"/>
      <c r="BV61" s="36"/>
      <c r="BW61" s="36"/>
      <c r="BX61" s="36"/>
      <c r="BY61" s="36"/>
      <c r="BZ61" s="36"/>
      <c r="CA61" s="36"/>
      <c r="CB61" s="36"/>
      <c r="CC61" s="37"/>
      <c r="CD61" s="35">
        <v>367570.91193</v>
      </c>
      <c r="CE61" s="36"/>
      <c r="CF61" s="36"/>
      <c r="CG61" s="36"/>
      <c r="CH61" s="36"/>
      <c r="CI61" s="36"/>
      <c r="CJ61" s="36"/>
      <c r="CK61" s="36"/>
      <c r="CL61" s="36"/>
      <c r="CM61" s="37"/>
      <c r="CN61" s="59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  <c r="DE61" s="23">
        <f t="shared" si="0"/>
        <v>-0.04326098034498449</v>
      </c>
      <c r="DF61" s="24"/>
      <c r="DG61" s="24"/>
      <c r="DH61" s="24"/>
      <c r="DI61" s="24"/>
      <c r="DJ61" s="24"/>
      <c r="DK61" s="24"/>
      <c r="DL61" s="24"/>
      <c r="DM61" s="24"/>
      <c r="DN61" s="25"/>
    </row>
    <row r="62" spans="1:118" s="10" customFormat="1" ht="30" customHeight="1">
      <c r="A62" s="28" t="s">
        <v>31</v>
      </c>
      <c r="B62" s="29"/>
      <c r="C62" s="29"/>
      <c r="D62" s="29"/>
      <c r="E62" s="29"/>
      <c r="F62" s="29"/>
      <c r="G62" s="29"/>
      <c r="H62" s="29"/>
      <c r="I62" s="30"/>
      <c r="J62" s="9"/>
      <c r="K62" s="31" t="s">
        <v>117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11"/>
      <c r="BI62" s="32" t="s">
        <v>118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53">
        <f>162.775091*1000</f>
        <v>162775.09100000001</v>
      </c>
      <c r="BU62" s="54"/>
      <c r="BV62" s="54"/>
      <c r="BW62" s="54"/>
      <c r="BX62" s="54"/>
      <c r="BY62" s="54"/>
      <c r="BZ62" s="54"/>
      <c r="CA62" s="54"/>
      <c r="CB62" s="54"/>
      <c r="CC62" s="55"/>
      <c r="CD62" s="53">
        <f>157.293185*1000</f>
        <v>157293.185</v>
      </c>
      <c r="CE62" s="54"/>
      <c r="CF62" s="54"/>
      <c r="CG62" s="54"/>
      <c r="CH62" s="54"/>
      <c r="CI62" s="54"/>
      <c r="CJ62" s="54"/>
      <c r="CK62" s="54"/>
      <c r="CL62" s="54"/>
      <c r="CM62" s="55"/>
      <c r="CN62" s="4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  <c r="DE62" s="56">
        <f t="shared" si="0"/>
        <v>-0.03367779410425897</v>
      </c>
      <c r="DF62" s="57"/>
      <c r="DG62" s="57"/>
      <c r="DH62" s="57"/>
      <c r="DI62" s="57"/>
      <c r="DJ62" s="57"/>
      <c r="DK62" s="57"/>
      <c r="DL62" s="57"/>
      <c r="DM62" s="57"/>
      <c r="DN62" s="58"/>
    </row>
    <row r="63" spans="1:118" s="10" customFormat="1" ht="65.25" customHeight="1">
      <c r="A63" s="28" t="s">
        <v>82</v>
      </c>
      <c r="B63" s="29"/>
      <c r="C63" s="29"/>
      <c r="D63" s="29"/>
      <c r="E63" s="29"/>
      <c r="F63" s="29"/>
      <c r="G63" s="29"/>
      <c r="H63" s="29"/>
      <c r="I63" s="30"/>
      <c r="J63" s="9"/>
      <c r="K63" s="31" t="s">
        <v>119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11"/>
      <c r="BI63" s="32" t="s">
        <v>30</v>
      </c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BT63" s="50">
        <f>BT61/BT62/1000</f>
        <v>0.002360259217548218</v>
      </c>
      <c r="BU63" s="51"/>
      <c r="BV63" s="51"/>
      <c r="BW63" s="51"/>
      <c r="BX63" s="51"/>
      <c r="BY63" s="51"/>
      <c r="BZ63" s="51"/>
      <c r="CA63" s="51"/>
      <c r="CB63" s="51"/>
      <c r="CC63" s="52"/>
      <c r="CD63" s="50">
        <f>CD61/CD62/1000</f>
        <v>0.002336852114285816</v>
      </c>
      <c r="CE63" s="51"/>
      <c r="CF63" s="51"/>
      <c r="CG63" s="51"/>
      <c r="CH63" s="51"/>
      <c r="CI63" s="51"/>
      <c r="CJ63" s="51"/>
      <c r="CK63" s="51"/>
      <c r="CL63" s="51"/>
      <c r="CM63" s="52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  <c r="DE63" s="23">
        <f t="shared" si="0"/>
        <v>-0.009917174812144935</v>
      </c>
      <c r="DF63" s="24"/>
      <c r="DG63" s="24"/>
      <c r="DH63" s="24"/>
      <c r="DI63" s="24"/>
      <c r="DJ63" s="24"/>
      <c r="DK63" s="24"/>
      <c r="DL63" s="24"/>
      <c r="DM63" s="24"/>
      <c r="DN63" s="25"/>
    </row>
    <row r="64" spans="1:118" s="10" customFormat="1" ht="67.5" customHeight="1">
      <c r="A64" s="28" t="s">
        <v>120</v>
      </c>
      <c r="B64" s="29"/>
      <c r="C64" s="29"/>
      <c r="D64" s="29"/>
      <c r="E64" s="29"/>
      <c r="F64" s="29"/>
      <c r="G64" s="29"/>
      <c r="H64" s="29"/>
      <c r="I64" s="30"/>
      <c r="J64" s="9"/>
      <c r="K64" s="31" t="s">
        <v>121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11"/>
      <c r="BI64" s="32" t="s">
        <v>27</v>
      </c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35" t="s">
        <v>27</v>
      </c>
      <c r="BU64" s="36"/>
      <c r="BV64" s="36"/>
      <c r="BW64" s="36"/>
      <c r="BX64" s="36"/>
      <c r="BY64" s="36"/>
      <c r="BZ64" s="36"/>
      <c r="CA64" s="36"/>
      <c r="CB64" s="36"/>
      <c r="CC64" s="37"/>
      <c r="CD64" s="35" t="s">
        <v>27</v>
      </c>
      <c r="CE64" s="36"/>
      <c r="CF64" s="36"/>
      <c r="CG64" s="36"/>
      <c r="CH64" s="36"/>
      <c r="CI64" s="36"/>
      <c r="CJ64" s="36"/>
      <c r="CK64" s="36"/>
      <c r="CL64" s="36"/>
      <c r="CM64" s="37"/>
      <c r="CN64" s="47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9"/>
      <c r="DE64" s="23"/>
      <c r="DF64" s="24"/>
      <c r="DG64" s="24"/>
      <c r="DH64" s="24"/>
      <c r="DI64" s="24"/>
      <c r="DJ64" s="24"/>
      <c r="DK64" s="24"/>
      <c r="DL64" s="24"/>
      <c r="DM64" s="24"/>
      <c r="DN64" s="25"/>
    </row>
    <row r="65" spans="1:118" s="10" customFormat="1" ht="30" customHeight="1">
      <c r="A65" s="28" t="s">
        <v>28</v>
      </c>
      <c r="B65" s="29"/>
      <c r="C65" s="29"/>
      <c r="D65" s="29"/>
      <c r="E65" s="29"/>
      <c r="F65" s="29"/>
      <c r="G65" s="29"/>
      <c r="H65" s="29"/>
      <c r="I65" s="30"/>
      <c r="J65" s="9"/>
      <c r="K65" s="31" t="s">
        <v>122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11"/>
      <c r="BI65" s="32" t="s">
        <v>123</v>
      </c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35">
        <v>1858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>
        <v>1955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  <c r="DE65" s="23">
        <f t="shared" si="0"/>
        <v>0.05220667384284172</v>
      </c>
      <c r="DF65" s="24"/>
      <c r="DG65" s="24"/>
      <c r="DH65" s="24"/>
      <c r="DI65" s="24"/>
      <c r="DJ65" s="24"/>
      <c r="DK65" s="24"/>
      <c r="DL65" s="24"/>
      <c r="DM65" s="24"/>
      <c r="DN65" s="25"/>
    </row>
    <row r="66" spans="1:118" s="10" customFormat="1" ht="13.5" customHeight="1">
      <c r="A66" s="28" t="s">
        <v>124</v>
      </c>
      <c r="B66" s="29"/>
      <c r="C66" s="29"/>
      <c r="D66" s="29"/>
      <c r="E66" s="29"/>
      <c r="F66" s="29"/>
      <c r="G66" s="29"/>
      <c r="H66" s="29"/>
      <c r="I66" s="30"/>
      <c r="J66" s="9"/>
      <c r="K66" s="31" t="s">
        <v>125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11"/>
      <c r="BI66" s="32" t="s">
        <v>126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35">
        <v>2165.7</v>
      </c>
      <c r="BU66" s="36"/>
      <c r="BV66" s="36"/>
      <c r="BW66" s="36"/>
      <c r="BX66" s="36"/>
      <c r="BY66" s="36"/>
      <c r="BZ66" s="36"/>
      <c r="CA66" s="36"/>
      <c r="CB66" s="36"/>
      <c r="CC66" s="37"/>
      <c r="CD66" s="35">
        <v>2087.3</v>
      </c>
      <c r="CE66" s="36"/>
      <c r="CF66" s="36"/>
      <c r="CG66" s="36"/>
      <c r="CH66" s="36"/>
      <c r="CI66" s="36"/>
      <c r="CJ66" s="36"/>
      <c r="CK66" s="36"/>
      <c r="CL66" s="36"/>
      <c r="CM66" s="37"/>
      <c r="CN66" s="41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  <c r="DE66" s="23">
        <f t="shared" si="0"/>
        <v>-0.036200766495821046</v>
      </c>
      <c r="DF66" s="24"/>
      <c r="DG66" s="24"/>
      <c r="DH66" s="24"/>
      <c r="DI66" s="24"/>
      <c r="DJ66" s="24"/>
      <c r="DK66" s="24"/>
      <c r="DL66" s="24"/>
      <c r="DM66" s="24"/>
      <c r="DN66" s="25"/>
    </row>
    <row r="67" spans="1:118" s="10" customFormat="1" ht="30" customHeight="1">
      <c r="A67" s="28" t="s">
        <v>127</v>
      </c>
      <c r="B67" s="29"/>
      <c r="C67" s="29"/>
      <c r="D67" s="29"/>
      <c r="E67" s="29"/>
      <c r="F67" s="29"/>
      <c r="G67" s="29"/>
      <c r="H67" s="29"/>
      <c r="I67" s="30"/>
      <c r="J67" s="9"/>
      <c r="K67" s="31" t="s">
        <v>128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11"/>
      <c r="BI67" s="32" t="s">
        <v>126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4"/>
      <c r="BT67" s="35">
        <v>299.6</v>
      </c>
      <c r="BU67" s="36"/>
      <c r="BV67" s="36"/>
      <c r="BW67" s="36"/>
      <c r="BX67" s="36"/>
      <c r="BY67" s="36"/>
      <c r="BZ67" s="36"/>
      <c r="CA67" s="36"/>
      <c r="CB67" s="36"/>
      <c r="CC67" s="37"/>
      <c r="CD67" s="35">
        <v>260.6</v>
      </c>
      <c r="CE67" s="36"/>
      <c r="CF67" s="36"/>
      <c r="CG67" s="36"/>
      <c r="CH67" s="36"/>
      <c r="CI67" s="36"/>
      <c r="CJ67" s="36"/>
      <c r="CK67" s="36"/>
      <c r="CL67" s="36"/>
      <c r="CM67" s="37"/>
      <c r="CN67" s="41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  <c r="DE67" s="23">
        <f t="shared" si="0"/>
        <v>-0.130173564753004</v>
      </c>
      <c r="DF67" s="24"/>
      <c r="DG67" s="24"/>
      <c r="DH67" s="24"/>
      <c r="DI67" s="24"/>
      <c r="DJ67" s="24"/>
      <c r="DK67" s="24"/>
      <c r="DL67" s="24"/>
      <c r="DM67" s="24"/>
      <c r="DN67" s="25"/>
    </row>
    <row r="68" spans="1:118" s="10" customFormat="1" ht="30" customHeight="1">
      <c r="A68" s="28" t="s">
        <v>129</v>
      </c>
      <c r="B68" s="29"/>
      <c r="C68" s="29"/>
      <c r="D68" s="29"/>
      <c r="E68" s="29"/>
      <c r="F68" s="29"/>
      <c r="G68" s="29"/>
      <c r="H68" s="29"/>
      <c r="I68" s="30"/>
      <c r="J68" s="9"/>
      <c r="K68" s="31" t="s">
        <v>130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11"/>
      <c r="BI68" s="32" t="s">
        <v>126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35">
        <v>1018.6</v>
      </c>
      <c r="BU68" s="36"/>
      <c r="BV68" s="36"/>
      <c r="BW68" s="36"/>
      <c r="BX68" s="36"/>
      <c r="BY68" s="36"/>
      <c r="BZ68" s="36"/>
      <c r="CA68" s="36"/>
      <c r="CB68" s="36"/>
      <c r="CC68" s="37"/>
      <c r="CD68" s="35">
        <v>986.2</v>
      </c>
      <c r="CE68" s="36"/>
      <c r="CF68" s="36"/>
      <c r="CG68" s="36"/>
      <c r="CH68" s="36"/>
      <c r="CI68" s="36"/>
      <c r="CJ68" s="36"/>
      <c r="CK68" s="36"/>
      <c r="CL68" s="36"/>
      <c r="CM68" s="37"/>
      <c r="CN68" s="41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  <c r="DE68" s="23">
        <f t="shared" si="0"/>
        <v>-0.031808364421755275</v>
      </c>
      <c r="DF68" s="24"/>
      <c r="DG68" s="24"/>
      <c r="DH68" s="24"/>
      <c r="DI68" s="24"/>
      <c r="DJ68" s="24"/>
      <c r="DK68" s="24"/>
      <c r="DL68" s="24"/>
      <c r="DM68" s="24"/>
      <c r="DN68" s="25"/>
    </row>
    <row r="69" spans="1:118" s="10" customFormat="1" ht="30" customHeight="1">
      <c r="A69" s="28" t="s">
        <v>131</v>
      </c>
      <c r="B69" s="29"/>
      <c r="C69" s="29"/>
      <c r="D69" s="29"/>
      <c r="E69" s="29"/>
      <c r="F69" s="29"/>
      <c r="G69" s="29"/>
      <c r="H69" s="29"/>
      <c r="I69" s="30"/>
      <c r="J69" s="9"/>
      <c r="K69" s="31" t="s">
        <v>132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11"/>
      <c r="BI69" s="32" t="s">
        <v>126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35">
        <v>847.5</v>
      </c>
      <c r="BU69" s="36"/>
      <c r="BV69" s="36"/>
      <c r="BW69" s="36"/>
      <c r="BX69" s="36"/>
      <c r="BY69" s="36"/>
      <c r="BZ69" s="36"/>
      <c r="CA69" s="36"/>
      <c r="CB69" s="36"/>
      <c r="CC69" s="37"/>
      <c r="CD69" s="35">
        <v>840.5</v>
      </c>
      <c r="CE69" s="36"/>
      <c r="CF69" s="36"/>
      <c r="CG69" s="36"/>
      <c r="CH69" s="36"/>
      <c r="CI69" s="36"/>
      <c r="CJ69" s="36"/>
      <c r="CK69" s="36"/>
      <c r="CL69" s="36"/>
      <c r="CM69" s="37"/>
      <c r="CN69" s="41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  <c r="DE69" s="23">
        <f t="shared" si="0"/>
        <v>-0.008259587020648995</v>
      </c>
      <c r="DF69" s="24"/>
      <c r="DG69" s="24"/>
      <c r="DH69" s="24"/>
      <c r="DI69" s="24"/>
      <c r="DJ69" s="24"/>
      <c r="DK69" s="24"/>
      <c r="DL69" s="24"/>
      <c r="DM69" s="24"/>
      <c r="DN69" s="25"/>
    </row>
    <row r="70" spans="1:118" s="10" customFormat="1" ht="30" customHeight="1">
      <c r="A70" s="28" t="s">
        <v>133</v>
      </c>
      <c r="B70" s="29"/>
      <c r="C70" s="29"/>
      <c r="D70" s="29"/>
      <c r="E70" s="29"/>
      <c r="F70" s="29"/>
      <c r="G70" s="29"/>
      <c r="H70" s="29"/>
      <c r="I70" s="30"/>
      <c r="J70" s="9"/>
      <c r="K70" s="31" t="s">
        <v>134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11"/>
      <c r="BI70" s="32" t="s">
        <v>135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35">
        <v>4558.5</v>
      </c>
      <c r="BU70" s="36"/>
      <c r="BV70" s="36"/>
      <c r="BW70" s="36"/>
      <c r="BX70" s="36"/>
      <c r="BY70" s="36"/>
      <c r="BZ70" s="36"/>
      <c r="CA70" s="36"/>
      <c r="CB70" s="36"/>
      <c r="CC70" s="37"/>
      <c r="CD70" s="35">
        <v>4665.6</v>
      </c>
      <c r="CE70" s="36"/>
      <c r="CF70" s="36"/>
      <c r="CG70" s="36"/>
      <c r="CH70" s="36"/>
      <c r="CI70" s="36"/>
      <c r="CJ70" s="36"/>
      <c r="CK70" s="36"/>
      <c r="CL70" s="36"/>
      <c r="CM70" s="37"/>
      <c r="CN70" s="41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  <c r="DE70" s="23">
        <f t="shared" si="0"/>
        <v>0.023494570582428542</v>
      </c>
      <c r="DF70" s="24"/>
      <c r="DG70" s="24"/>
      <c r="DH70" s="24"/>
      <c r="DI70" s="24"/>
      <c r="DJ70" s="24"/>
      <c r="DK70" s="24"/>
      <c r="DL70" s="24"/>
      <c r="DM70" s="24"/>
      <c r="DN70" s="25"/>
    </row>
    <row r="71" spans="1:118" s="10" customFormat="1" ht="42.75" customHeight="1">
      <c r="A71" s="28" t="s">
        <v>136</v>
      </c>
      <c r="B71" s="29"/>
      <c r="C71" s="29"/>
      <c r="D71" s="29"/>
      <c r="E71" s="29"/>
      <c r="F71" s="29"/>
      <c r="G71" s="29"/>
      <c r="H71" s="29"/>
      <c r="I71" s="30"/>
      <c r="J71" s="9"/>
      <c r="K71" s="31" t="s">
        <v>137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11"/>
      <c r="BI71" s="32" t="s">
        <v>135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35">
        <v>650.52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5">
        <v>650.52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41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  <c r="DE71" s="23">
        <f t="shared" si="0"/>
        <v>0</v>
      </c>
      <c r="DF71" s="24"/>
      <c r="DG71" s="24"/>
      <c r="DH71" s="24"/>
      <c r="DI71" s="24"/>
      <c r="DJ71" s="24"/>
      <c r="DK71" s="24"/>
      <c r="DL71" s="24"/>
      <c r="DM71" s="24"/>
      <c r="DN71" s="25"/>
    </row>
    <row r="72" spans="1:118" s="10" customFormat="1" ht="33.75" customHeight="1">
      <c r="A72" s="28" t="s">
        <v>138</v>
      </c>
      <c r="B72" s="29"/>
      <c r="C72" s="29"/>
      <c r="D72" s="29"/>
      <c r="E72" s="29"/>
      <c r="F72" s="29"/>
      <c r="G72" s="29"/>
      <c r="H72" s="29"/>
      <c r="I72" s="30"/>
      <c r="J72" s="9"/>
      <c r="K72" s="31" t="s">
        <v>139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11"/>
      <c r="BI72" s="32" t="s">
        <v>135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35">
        <v>1101.39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5">
        <v>1101.39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41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3"/>
      <c r="DE72" s="23">
        <f t="shared" si="0"/>
        <v>0</v>
      </c>
      <c r="DF72" s="24"/>
      <c r="DG72" s="24"/>
      <c r="DH72" s="24"/>
      <c r="DI72" s="24"/>
      <c r="DJ72" s="24"/>
      <c r="DK72" s="24"/>
      <c r="DL72" s="24"/>
      <c r="DM72" s="24"/>
      <c r="DN72" s="25"/>
    </row>
    <row r="73" spans="1:118" s="10" customFormat="1" ht="30" customHeight="1">
      <c r="A73" s="28" t="s">
        <v>140</v>
      </c>
      <c r="B73" s="29"/>
      <c r="C73" s="29"/>
      <c r="D73" s="29"/>
      <c r="E73" s="29"/>
      <c r="F73" s="29"/>
      <c r="G73" s="29"/>
      <c r="H73" s="29"/>
      <c r="I73" s="30"/>
      <c r="J73" s="9"/>
      <c r="K73" s="31" t="s">
        <v>141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11"/>
      <c r="BI73" s="32" t="s">
        <v>135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4"/>
      <c r="BT73" s="35">
        <v>2763.43</v>
      </c>
      <c r="BU73" s="36"/>
      <c r="BV73" s="36"/>
      <c r="BW73" s="36"/>
      <c r="BX73" s="36"/>
      <c r="BY73" s="36"/>
      <c r="BZ73" s="36"/>
      <c r="CA73" s="36"/>
      <c r="CB73" s="36"/>
      <c r="CC73" s="37"/>
      <c r="CD73" s="35">
        <v>2866.52</v>
      </c>
      <c r="CE73" s="36"/>
      <c r="CF73" s="36"/>
      <c r="CG73" s="36"/>
      <c r="CH73" s="36"/>
      <c r="CI73" s="36"/>
      <c r="CJ73" s="36"/>
      <c r="CK73" s="36"/>
      <c r="CL73" s="36"/>
      <c r="CM73" s="37"/>
      <c r="CN73" s="41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3"/>
      <c r="DE73" s="23">
        <f t="shared" si="0"/>
        <v>0.037305088241786466</v>
      </c>
      <c r="DF73" s="24"/>
      <c r="DG73" s="24"/>
      <c r="DH73" s="24"/>
      <c r="DI73" s="24"/>
      <c r="DJ73" s="24"/>
      <c r="DK73" s="24"/>
      <c r="DL73" s="24"/>
      <c r="DM73" s="24"/>
      <c r="DN73" s="25"/>
    </row>
    <row r="74" spans="1:118" s="10" customFormat="1" ht="24" customHeight="1">
      <c r="A74" s="28" t="s">
        <v>142</v>
      </c>
      <c r="B74" s="29"/>
      <c r="C74" s="29"/>
      <c r="D74" s="29"/>
      <c r="E74" s="29"/>
      <c r="F74" s="29"/>
      <c r="G74" s="29"/>
      <c r="H74" s="29"/>
      <c r="I74" s="30"/>
      <c r="J74" s="9"/>
      <c r="K74" s="31" t="s">
        <v>143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11"/>
      <c r="BI74" s="32" t="s">
        <v>135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4"/>
      <c r="BT74" s="35">
        <v>43.16</v>
      </c>
      <c r="BU74" s="36"/>
      <c r="BV74" s="36"/>
      <c r="BW74" s="36"/>
      <c r="BX74" s="36"/>
      <c r="BY74" s="36"/>
      <c r="BZ74" s="36"/>
      <c r="CA74" s="36"/>
      <c r="CB74" s="36"/>
      <c r="CC74" s="37"/>
      <c r="CD74" s="35">
        <v>47.17</v>
      </c>
      <c r="CE74" s="36"/>
      <c r="CF74" s="36"/>
      <c r="CG74" s="36"/>
      <c r="CH74" s="36"/>
      <c r="CI74" s="36"/>
      <c r="CJ74" s="36"/>
      <c r="CK74" s="36"/>
      <c r="CL74" s="36"/>
      <c r="CM74" s="37"/>
      <c r="CN74" s="41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3"/>
      <c r="DE74" s="23">
        <f t="shared" si="0"/>
        <v>0.0929101019462466</v>
      </c>
      <c r="DF74" s="24"/>
      <c r="DG74" s="24"/>
      <c r="DH74" s="24"/>
      <c r="DI74" s="24"/>
      <c r="DJ74" s="24"/>
      <c r="DK74" s="24"/>
      <c r="DL74" s="24"/>
      <c r="DM74" s="24"/>
      <c r="DN74" s="25"/>
    </row>
    <row r="75" spans="1:118" s="10" customFormat="1" ht="30" customHeight="1">
      <c r="A75" s="28" t="s">
        <v>144</v>
      </c>
      <c r="B75" s="29"/>
      <c r="C75" s="29"/>
      <c r="D75" s="29"/>
      <c r="E75" s="29"/>
      <c r="F75" s="29"/>
      <c r="G75" s="29"/>
      <c r="H75" s="29"/>
      <c r="I75" s="30"/>
      <c r="J75" s="9"/>
      <c r="K75" s="31" t="s">
        <v>145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11"/>
      <c r="BI75" s="32" t="s">
        <v>135</v>
      </c>
      <c r="BJ75" s="33"/>
      <c r="BK75" s="33"/>
      <c r="BL75" s="33"/>
      <c r="BM75" s="33"/>
      <c r="BN75" s="33"/>
      <c r="BO75" s="33"/>
      <c r="BP75" s="33"/>
      <c r="BQ75" s="33"/>
      <c r="BR75" s="33"/>
      <c r="BS75" s="34"/>
      <c r="BT75" s="35">
        <v>20454.18</v>
      </c>
      <c r="BU75" s="36"/>
      <c r="BV75" s="36"/>
      <c r="BW75" s="36"/>
      <c r="BX75" s="36"/>
      <c r="BY75" s="36"/>
      <c r="BZ75" s="36"/>
      <c r="CA75" s="36"/>
      <c r="CB75" s="36"/>
      <c r="CC75" s="37"/>
      <c r="CD75" s="35">
        <v>20291.93</v>
      </c>
      <c r="CE75" s="36"/>
      <c r="CF75" s="36"/>
      <c r="CG75" s="36"/>
      <c r="CH75" s="36"/>
      <c r="CI75" s="36"/>
      <c r="CJ75" s="36"/>
      <c r="CK75" s="36"/>
      <c r="CL75" s="36"/>
      <c r="CM75" s="37"/>
      <c r="CN75" s="41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3"/>
      <c r="DE75" s="23">
        <f t="shared" si="0"/>
        <v>-0.00793236394712471</v>
      </c>
      <c r="DF75" s="24"/>
      <c r="DG75" s="24"/>
      <c r="DH75" s="24"/>
      <c r="DI75" s="24"/>
      <c r="DJ75" s="24"/>
      <c r="DK75" s="24"/>
      <c r="DL75" s="24"/>
      <c r="DM75" s="24"/>
      <c r="DN75" s="25"/>
    </row>
    <row r="76" spans="1:118" s="10" customFormat="1" ht="30" customHeight="1">
      <c r="A76" s="28" t="s">
        <v>146</v>
      </c>
      <c r="B76" s="29"/>
      <c r="C76" s="29"/>
      <c r="D76" s="29"/>
      <c r="E76" s="29"/>
      <c r="F76" s="29"/>
      <c r="G76" s="29"/>
      <c r="H76" s="29"/>
      <c r="I76" s="30"/>
      <c r="J76" s="9"/>
      <c r="K76" s="31" t="s">
        <v>147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11"/>
      <c r="BI76" s="32" t="s">
        <v>135</v>
      </c>
      <c r="BJ76" s="33"/>
      <c r="BK76" s="33"/>
      <c r="BL76" s="33"/>
      <c r="BM76" s="33"/>
      <c r="BN76" s="33"/>
      <c r="BO76" s="33"/>
      <c r="BP76" s="33"/>
      <c r="BQ76" s="33"/>
      <c r="BR76" s="33"/>
      <c r="BS76" s="34"/>
      <c r="BT76" s="35">
        <v>1538.8</v>
      </c>
      <c r="BU76" s="36"/>
      <c r="BV76" s="36"/>
      <c r="BW76" s="36"/>
      <c r="BX76" s="36"/>
      <c r="BY76" s="36"/>
      <c r="BZ76" s="36"/>
      <c r="CA76" s="36"/>
      <c r="CB76" s="36"/>
      <c r="CC76" s="37"/>
      <c r="CD76" s="35">
        <v>1538.8</v>
      </c>
      <c r="CE76" s="36"/>
      <c r="CF76" s="36"/>
      <c r="CG76" s="36"/>
      <c r="CH76" s="36"/>
      <c r="CI76" s="36"/>
      <c r="CJ76" s="36"/>
      <c r="CK76" s="36"/>
      <c r="CL76" s="36"/>
      <c r="CM76" s="37"/>
      <c r="CN76" s="41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3"/>
      <c r="DE76" s="23">
        <f t="shared" si="0"/>
        <v>0</v>
      </c>
      <c r="DF76" s="24"/>
      <c r="DG76" s="24"/>
      <c r="DH76" s="24"/>
      <c r="DI76" s="24"/>
      <c r="DJ76" s="24"/>
      <c r="DK76" s="24"/>
      <c r="DL76" s="24"/>
      <c r="DM76" s="24"/>
      <c r="DN76" s="25"/>
    </row>
    <row r="77" spans="1:118" s="10" customFormat="1" ht="45" customHeight="1">
      <c r="A77" s="28" t="s">
        <v>148</v>
      </c>
      <c r="B77" s="29"/>
      <c r="C77" s="29"/>
      <c r="D77" s="29"/>
      <c r="E77" s="29"/>
      <c r="F77" s="29"/>
      <c r="G77" s="29"/>
      <c r="H77" s="29"/>
      <c r="I77" s="30"/>
      <c r="J77" s="9"/>
      <c r="K77" s="31" t="s">
        <v>149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11"/>
      <c r="BI77" s="32" t="s">
        <v>135</v>
      </c>
      <c r="BJ77" s="33"/>
      <c r="BK77" s="33"/>
      <c r="BL77" s="33"/>
      <c r="BM77" s="33"/>
      <c r="BN77" s="33"/>
      <c r="BO77" s="33"/>
      <c r="BP77" s="33"/>
      <c r="BQ77" s="33"/>
      <c r="BR77" s="33"/>
      <c r="BS77" s="34"/>
      <c r="BT77" s="35">
        <v>7618.8</v>
      </c>
      <c r="BU77" s="36"/>
      <c r="BV77" s="36"/>
      <c r="BW77" s="36"/>
      <c r="BX77" s="36"/>
      <c r="BY77" s="36"/>
      <c r="BZ77" s="36"/>
      <c r="CA77" s="36"/>
      <c r="CB77" s="36"/>
      <c r="CC77" s="37"/>
      <c r="CD77" s="35">
        <v>7439</v>
      </c>
      <c r="CE77" s="36"/>
      <c r="CF77" s="36"/>
      <c r="CG77" s="36"/>
      <c r="CH77" s="36"/>
      <c r="CI77" s="36"/>
      <c r="CJ77" s="36"/>
      <c r="CK77" s="36"/>
      <c r="CL77" s="36"/>
      <c r="CM77" s="37"/>
      <c r="CN77" s="41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3"/>
      <c r="DE77" s="23">
        <f t="shared" si="0"/>
        <v>-0.02359951698430196</v>
      </c>
      <c r="DF77" s="24"/>
      <c r="DG77" s="24"/>
      <c r="DH77" s="24"/>
      <c r="DI77" s="24"/>
      <c r="DJ77" s="24"/>
      <c r="DK77" s="24"/>
      <c r="DL77" s="24"/>
      <c r="DM77" s="24"/>
      <c r="DN77" s="25"/>
    </row>
    <row r="78" spans="1:118" ht="26.25" customHeight="1">
      <c r="A78" s="28" t="s">
        <v>150</v>
      </c>
      <c r="B78" s="29"/>
      <c r="C78" s="29"/>
      <c r="D78" s="29"/>
      <c r="E78" s="29"/>
      <c r="F78" s="29"/>
      <c r="G78" s="29"/>
      <c r="H78" s="29"/>
      <c r="I78" s="30"/>
      <c r="J78" s="9"/>
      <c r="K78" s="31" t="s">
        <v>151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11"/>
      <c r="BI78" s="32" t="s">
        <v>135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4"/>
      <c r="BT78" s="35">
        <v>11296.58</v>
      </c>
      <c r="BU78" s="36"/>
      <c r="BV78" s="36"/>
      <c r="BW78" s="36"/>
      <c r="BX78" s="36"/>
      <c r="BY78" s="36"/>
      <c r="BZ78" s="36"/>
      <c r="CA78" s="36"/>
      <c r="CB78" s="36"/>
      <c r="CC78" s="37"/>
      <c r="CD78" s="35">
        <v>11314.13</v>
      </c>
      <c r="CE78" s="36"/>
      <c r="CF78" s="36"/>
      <c r="CG78" s="36"/>
      <c r="CH78" s="36"/>
      <c r="CI78" s="36"/>
      <c r="CJ78" s="36"/>
      <c r="CK78" s="36"/>
      <c r="CL78" s="36"/>
      <c r="CM78" s="37"/>
      <c r="CN78" s="41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3"/>
      <c r="DE78" s="23">
        <f t="shared" si="0"/>
        <v>0.0015535675399103166</v>
      </c>
      <c r="DF78" s="24"/>
      <c r="DG78" s="24"/>
      <c r="DH78" s="24"/>
      <c r="DI78" s="24"/>
      <c r="DJ78" s="24"/>
      <c r="DK78" s="24"/>
      <c r="DL78" s="24"/>
      <c r="DM78" s="24"/>
      <c r="DN78" s="25"/>
    </row>
    <row r="79" spans="1:118" s="1" customFormat="1" ht="13.5" customHeight="1">
      <c r="A79" s="28" t="s">
        <v>152</v>
      </c>
      <c r="B79" s="29"/>
      <c r="C79" s="29"/>
      <c r="D79" s="29"/>
      <c r="E79" s="29"/>
      <c r="F79" s="29"/>
      <c r="G79" s="29"/>
      <c r="H79" s="29"/>
      <c r="I79" s="30"/>
      <c r="J79" s="9"/>
      <c r="K79" s="31" t="s">
        <v>153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11"/>
      <c r="BI79" s="32" t="s">
        <v>154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4"/>
      <c r="BT79" s="35">
        <v>3554.1</v>
      </c>
      <c r="BU79" s="36"/>
      <c r="BV79" s="36"/>
      <c r="BW79" s="36"/>
      <c r="BX79" s="36"/>
      <c r="BY79" s="36"/>
      <c r="BZ79" s="36"/>
      <c r="CA79" s="36"/>
      <c r="CB79" s="36"/>
      <c r="CC79" s="37"/>
      <c r="CD79" s="35">
        <v>3650.49</v>
      </c>
      <c r="CE79" s="36"/>
      <c r="CF79" s="36"/>
      <c r="CG79" s="36"/>
      <c r="CH79" s="36"/>
      <c r="CI79" s="36"/>
      <c r="CJ79" s="36"/>
      <c r="CK79" s="36"/>
      <c r="CL79" s="36"/>
      <c r="CM79" s="37"/>
      <c r="CN79" s="41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  <c r="DE79" s="23">
        <f t="shared" si="0"/>
        <v>0.027120790073436263</v>
      </c>
      <c r="DF79" s="24"/>
      <c r="DG79" s="24"/>
      <c r="DH79" s="24"/>
      <c r="DI79" s="24"/>
      <c r="DJ79" s="24"/>
      <c r="DK79" s="24"/>
      <c r="DL79" s="24"/>
      <c r="DM79" s="24"/>
      <c r="DN79" s="25"/>
    </row>
    <row r="80" spans="1:118" s="1" customFormat="1" ht="39" customHeight="1">
      <c r="A80" s="28" t="s">
        <v>155</v>
      </c>
      <c r="B80" s="29"/>
      <c r="C80" s="29"/>
      <c r="D80" s="29"/>
      <c r="E80" s="29"/>
      <c r="F80" s="29"/>
      <c r="G80" s="29"/>
      <c r="H80" s="29"/>
      <c r="I80" s="30"/>
      <c r="J80" s="9"/>
      <c r="K80" s="31" t="s">
        <v>156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11"/>
      <c r="BI80" s="32" t="s">
        <v>154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4"/>
      <c r="BT80" s="35">
        <v>353.19</v>
      </c>
      <c r="BU80" s="36"/>
      <c r="BV80" s="36"/>
      <c r="BW80" s="36"/>
      <c r="BX80" s="36"/>
      <c r="BY80" s="36"/>
      <c r="BZ80" s="36"/>
      <c r="CA80" s="36"/>
      <c r="CB80" s="36"/>
      <c r="CC80" s="37"/>
      <c r="CD80" s="35">
        <v>353.19</v>
      </c>
      <c r="CE80" s="36"/>
      <c r="CF80" s="36"/>
      <c r="CG80" s="36"/>
      <c r="CH80" s="36"/>
      <c r="CI80" s="36"/>
      <c r="CJ80" s="36"/>
      <c r="CK80" s="36"/>
      <c r="CL80" s="36"/>
      <c r="CM80" s="37"/>
      <c r="CN80" s="41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  <c r="DE80" s="23">
        <f t="shared" si="0"/>
        <v>0</v>
      </c>
      <c r="DF80" s="24"/>
      <c r="DG80" s="24"/>
      <c r="DH80" s="24"/>
      <c r="DI80" s="24"/>
      <c r="DJ80" s="24"/>
      <c r="DK80" s="24"/>
      <c r="DL80" s="24"/>
      <c r="DM80" s="24"/>
      <c r="DN80" s="25"/>
    </row>
    <row r="81" spans="1:118" s="1" customFormat="1" ht="27.75" customHeight="1">
      <c r="A81" s="28" t="s">
        <v>157</v>
      </c>
      <c r="B81" s="29"/>
      <c r="C81" s="29"/>
      <c r="D81" s="29"/>
      <c r="E81" s="29"/>
      <c r="F81" s="29"/>
      <c r="G81" s="29"/>
      <c r="H81" s="29"/>
      <c r="I81" s="30"/>
      <c r="J81" s="9"/>
      <c r="K81" s="31" t="s">
        <v>158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11"/>
      <c r="BI81" s="32" t="s">
        <v>154</v>
      </c>
      <c r="BJ81" s="33"/>
      <c r="BK81" s="33"/>
      <c r="BL81" s="33"/>
      <c r="BM81" s="33"/>
      <c r="BN81" s="33"/>
      <c r="BO81" s="33"/>
      <c r="BP81" s="33"/>
      <c r="BQ81" s="33"/>
      <c r="BR81" s="33"/>
      <c r="BS81" s="34"/>
      <c r="BT81" s="35">
        <v>668.91</v>
      </c>
      <c r="BU81" s="36"/>
      <c r="BV81" s="36"/>
      <c r="BW81" s="36"/>
      <c r="BX81" s="36"/>
      <c r="BY81" s="36"/>
      <c r="BZ81" s="36"/>
      <c r="CA81" s="36"/>
      <c r="CB81" s="36"/>
      <c r="CC81" s="37"/>
      <c r="CD81" s="35">
        <v>668.91</v>
      </c>
      <c r="CE81" s="36"/>
      <c r="CF81" s="36"/>
      <c r="CG81" s="36"/>
      <c r="CH81" s="36"/>
      <c r="CI81" s="36"/>
      <c r="CJ81" s="36"/>
      <c r="CK81" s="36"/>
      <c r="CL81" s="36"/>
      <c r="CM81" s="37"/>
      <c r="CN81" s="41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3"/>
      <c r="DE81" s="23">
        <f t="shared" si="0"/>
        <v>0</v>
      </c>
      <c r="DF81" s="24"/>
      <c r="DG81" s="24"/>
      <c r="DH81" s="24"/>
      <c r="DI81" s="24"/>
      <c r="DJ81" s="24"/>
      <c r="DK81" s="24"/>
      <c r="DL81" s="24"/>
      <c r="DM81" s="24"/>
      <c r="DN81" s="25"/>
    </row>
    <row r="82" spans="1:118" s="1" customFormat="1" ht="27.75" customHeight="1">
      <c r="A82" s="28" t="s">
        <v>159</v>
      </c>
      <c r="B82" s="29"/>
      <c r="C82" s="29"/>
      <c r="D82" s="29"/>
      <c r="E82" s="29"/>
      <c r="F82" s="29"/>
      <c r="G82" s="29"/>
      <c r="H82" s="29"/>
      <c r="I82" s="30"/>
      <c r="J82" s="9"/>
      <c r="K82" s="31" t="s">
        <v>160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11"/>
      <c r="BI82" s="32" t="s">
        <v>154</v>
      </c>
      <c r="BJ82" s="33"/>
      <c r="BK82" s="33"/>
      <c r="BL82" s="33"/>
      <c r="BM82" s="33"/>
      <c r="BN82" s="33"/>
      <c r="BO82" s="33"/>
      <c r="BP82" s="33"/>
      <c r="BQ82" s="33"/>
      <c r="BR82" s="33"/>
      <c r="BS82" s="34"/>
      <c r="BT82" s="35">
        <v>2503.22</v>
      </c>
      <c r="BU82" s="36"/>
      <c r="BV82" s="36"/>
      <c r="BW82" s="36"/>
      <c r="BX82" s="36"/>
      <c r="BY82" s="36"/>
      <c r="BZ82" s="36"/>
      <c r="CA82" s="36"/>
      <c r="CB82" s="36"/>
      <c r="CC82" s="37"/>
      <c r="CD82" s="35">
        <v>2596.94</v>
      </c>
      <c r="CE82" s="36"/>
      <c r="CF82" s="36"/>
      <c r="CG82" s="36"/>
      <c r="CH82" s="36"/>
      <c r="CI82" s="36"/>
      <c r="CJ82" s="36"/>
      <c r="CK82" s="36"/>
      <c r="CL82" s="36"/>
      <c r="CM82" s="37"/>
      <c r="CN82" s="41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  <c r="DE82" s="23">
        <f t="shared" si="0"/>
        <v>0.037439777566494525</v>
      </c>
      <c r="DF82" s="24"/>
      <c r="DG82" s="24"/>
      <c r="DH82" s="24"/>
      <c r="DI82" s="24"/>
      <c r="DJ82" s="24"/>
      <c r="DK82" s="24"/>
      <c r="DL82" s="24"/>
      <c r="DM82" s="24"/>
      <c r="DN82" s="25"/>
    </row>
    <row r="83" spans="1:118" s="1" customFormat="1" ht="27.75" customHeight="1">
      <c r="A83" s="28" t="s">
        <v>161</v>
      </c>
      <c r="B83" s="29"/>
      <c r="C83" s="29"/>
      <c r="D83" s="29"/>
      <c r="E83" s="29"/>
      <c r="F83" s="29"/>
      <c r="G83" s="29"/>
      <c r="H83" s="29"/>
      <c r="I83" s="30"/>
      <c r="J83" s="9"/>
      <c r="K83" s="31" t="s">
        <v>162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11"/>
      <c r="BI83" s="32" t="s">
        <v>154</v>
      </c>
      <c r="BJ83" s="33"/>
      <c r="BK83" s="33"/>
      <c r="BL83" s="33"/>
      <c r="BM83" s="33"/>
      <c r="BN83" s="33"/>
      <c r="BO83" s="33"/>
      <c r="BP83" s="33"/>
      <c r="BQ83" s="33"/>
      <c r="BR83" s="33"/>
      <c r="BS83" s="34"/>
      <c r="BT83" s="35">
        <v>28.78</v>
      </c>
      <c r="BU83" s="36"/>
      <c r="BV83" s="36"/>
      <c r="BW83" s="36"/>
      <c r="BX83" s="36"/>
      <c r="BY83" s="36"/>
      <c r="BZ83" s="36"/>
      <c r="CA83" s="36"/>
      <c r="CB83" s="36"/>
      <c r="CC83" s="37"/>
      <c r="CD83" s="35">
        <v>31.45</v>
      </c>
      <c r="CE83" s="36"/>
      <c r="CF83" s="36"/>
      <c r="CG83" s="36"/>
      <c r="CH83" s="36"/>
      <c r="CI83" s="36"/>
      <c r="CJ83" s="36"/>
      <c r="CK83" s="36"/>
      <c r="CL83" s="36"/>
      <c r="CM83" s="37"/>
      <c r="CN83" s="41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  <c r="DE83" s="23">
        <f t="shared" si="0"/>
        <v>0.09277275886031955</v>
      </c>
      <c r="DF83" s="24"/>
      <c r="DG83" s="24"/>
      <c r="DH83" s="24"/>
      <c r="DI83" s="24"/>
      <c r="DJ83" s="24"/>
      <c r="DK83" s="24"/>
      <c r="DL83" s="24"/>
      <c r="DM83" s="24"/>
      <c r="DN83" s="25"/>
    </row>
    <row r="84" spans="1:118" s="1" customFormat="1" ht="25.5" customHeight="1">
      <c r="A84" s="28" t="s">
        <v>163</v>
      </c>
      <c r="B84" s="29"/>
      <c r="C84" s="29"/>
      <c r="D84" s="29"/>
      <c r="E84" s="29"/>
      <c r="F84" s="29"/>
      <c r="G84" s="29"/>
      <c r="H84" s="29"/>
      <c r="I84" s="30"/>
      <c r="J84" s="9"/>
      <c r="K84" s="31" t="s">
        <v>164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11"/>
      <c r="BI84" s="32" t="s">
        <v>165</v>
      </c>
      <c r="BJ84" s="33"/>
      <c r="BK84" s="33"/>
      <c r="BL84" s="33"/>
      <c r="BM84" s="33"/>
      <c r="BN84" s="33"/>
      <c r="BO84" s="33"/>
      <c r="BP84" s="33"/>
      <c r="BQ84" s="33"/>
      <c r="BR84" s="33"/>
      <c r="BS84" s="34"/>
      <c r="BT84" s="35">
        <v>0.11</v>
      </c>
      <c r="BU84" s="36"/>
      <c r="BV84" s="36"/>
      <c r="BW84" s="36"/>
      <c r="BX84" s="36"/>
      <c r="BY84" s="36"/>
      <c r="BZ84" s="36"/>
      <c r="CA84" s="36"/>
      <c r="CB84" s="36"/>
      <c r="CC84" s="37"/>
      <c r="CD84" s="35">
        <v>0.11</v>
      </c>
      <c r="CE84" s="36"/>
      <c r="CF84" s="36"/>
      <c r="CG84" s="36"/>
      <c r="CH84" s="36"/>
      <c r="CI84" s="36"/>
      <c r="CJ84" s="36"/>
      <c r="CK84" s="36"/>
      <c r="CL84" s="36"/>
      <c r="CM84" s="37"/>
      <c r="CN84" s="41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  <c r="DE84" s="23">
        <f t="shared" si="0"/>
        <v>0</v>
      </c>
      <c r="DF84" s="24"/>
      <c r="DG84" s="24"/>
      <c r="DH84" s="24"/>
      <c r="DI84" s="24"/>
      <c r="DJ84" s="24"/>
      <c r="DK84" s="24"/>
      <c r="DL84" s="24"/>
      <c r="DM84" s="24"/>
      <c r="DN84" s="25"/>
    </row>
    <row r="85" spans="1:118" ht="28.5" customHeight="1">
      <c r="A85" s="28" t="s">
        <v>166</v>
      </c>
      <c r="B85" s="29"/>
      <c r="C85" s="29"/>
      <c r="D85" s="29"/>
      <c r="E85" s="29"/>
      <c r="F85" s="29"/>
      <c r="G85" s="29"/>
      <c r="H85" s="29"/>
      <c r="I85" s="30"/>
      <c r="J85" s="9"/>
      <c r="K85" s="31" t="s">
        <v>167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11"/>
      <c r="BI85" s="32" t="s">
        <v>30</v>
      </c>
      <c r="BJ85" s="33"/>
      <c r="BK85" s="33"/>
      <c r="BL85" s="33"/>
      <c r="BM85" s="33"/>
      <c r="BN85" s="33"/>
      <c r="BO85" s="33"/>
      <c r="BP85" s="33"/>
      <c r="BQ85" s="33"/>
      <c r="BR85" s="33"/>
      <c r="BS85" s="34"/>
      <c r="BT85" s="35">
        <v>0</v>
      </c>
      <c r="BU85" s="36"/>
      <c r="BV85" s="36"/>
      <c r="BW85" s="36"/>
      <c r="BX85" s="36"/>
      <c r="BY85" s="36"/>
      <c r="BZ85" s="36"/>
      <c r="CA85" s="36"/>
      <c r="CB85" s="36"/>
      <c r="CC85" s="37"/>
      <c r="CD85" s="35">
        <v>0</v>
      </c>
      <c r="CE85" s="36"/>
      <c r="CF85" s="36"/>
      <c r="CG85" s="36"/>
      <c r="CH85" s="36"/>
      <c r="CI85" s="36"/>
      <c r="CJ85" s="36"/>
      <c r="CK85" s="36"/>
      <c r="CL85" s="36"/>
      <c r="CM85" s="37"/>
      <c r="CN85" s="41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3"/>
      <c r="DE85" s="23"/>
      <c r="DF85" s="24"/>
      <c r="DG85" s="24"/>
      <c r="DH85" s="24"/>
      <c r="DI85" s="24"/>
      <c r="DJ85" s="24"/>
      <c r="DK85" s="24"/>
      <c r="DL85" s="24"/>
      <c r="DM85" s="24"/>
      <c r="DN85" s="25"/>
    </row>
    <row r="86" spans="1:118" ht="40.5" customHeight="1">
      <c r="A86" s="28" t="s">
        <v>168</v>
      </c>
      <c r="B86" s="29"/>
      <c r="C86" s="29"/>
      <c r="D86" s="29"/>
      <c r="E86" s="29"/>
      <c r="F86" s="29"/>
      <c r="G86" s="29"/>
      <c r="H86" s="29"/>
      <c r="I86" s="30"/>
      <c r="J86" s="9"/>
      <c r="K86" s="31" t="s">
        <v>169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11"/>
      <c r="BI86" s="32" t="s">
        <v>30</v>
      </c>
      <c r="BJ86" s="33"/>
      <c r="BK86" s="33"/>
      <c r="BL86" s="33"/>
      <c r="BM86" s="33"/>
      <c r="BN86" s="33"/>
      <c r="BO86" s="33"/>
      <c r="BP86" s="33"/>
      <c r="BQ86" s="33"/>
      <c r="BR86" s="33"/>
      <c r="BS86" s="34"/>
      <c r="BT86" s="35">
        <v>0</v>
      </c>
      <c r="BU86" s="36"/>
      <c r="BV86" s="36"/>
      <c r="BW86" s="36"/>
      <c r="BX86" s="36"/>
      <c r="BY86" s="36"/>
      <c r="BZ86" s="36"/>
      <c r="CA86" s="36"/>
      <c r="CB86" s="36"/>
      <c r="CC86" s="37"/>
      <c r="CD86" s="35">
        <v>0</v>
      </c>
      <c r="CE86" s="36"/>
      <c r="CF86" s="36"/>
      <c r="CG86" s="36"/>
      <c r="CH86" s="36"/>
      <c r="CI86" s="36"/>
      <c r="CJ86" s="36"/>
      <c r="CK86" s="36"/>
      <c r="CL86" s="36"/>
      <c r="CM86" s="37"/>
      <c r="CN86" s="41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3"/>
      <c r="DE86" s="23"/>
      <c r="DF86" s="24"/>
      <c r="DG86" s="24"/>
      <c r="DH86" s="24"/>
      <c r="DI86" s="24"/>
      <c r="DJ86" s="24"/>
      <c r="DK86" s="24"/>
      <c r="DL86" s="24"/>
      <c r="DM86" s="24"/>
      <c r="DN86" s="25"/>
    </row>
    <row r="87" spans="1:118" ht="40.5" customHeight="1">
      <c r="A87" s="28" t="s">
        <v>170</v>
      </c>
      <c r="B87" s="29"/>
      <c r="C87" s="29"/>
      <c r="D87" s="29"/>
      <c r="E87" s="29"/>
      <c r="F87" s="29"/>
      <c r="G87" s="29"/>
      <c r="H87" s="29"/>
      <c r="I87" s="30"/>
      <c r="J87" s="9"/>
      <c r="K87" s="31" t="s">
        <v>171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11"/>
      <c r="BI87" s="32" t="s">
        <v>165</v>
      </c>
      <c r="BJ87" s="33"/>
      <c r="BK87" s="33"/>
      <c r="BL87" s="33"/>
      <c r="BM87" s="33"/>
      <c r="BN87" s="33"/>
      <c r="BO87" s="33"/>
      <c r="BP87" s="33"/>
      <c r="BQ87" s="33"/>
      <c r="BR87" s="33"/>
      <c r="BS87" s="34"/>
      <c r="BT87" s="35">
        <v>7.47</v>
      </c>
      <c r="BU87" s="36"/>
      <c r="BV87" s="36"/>
      <c r="BW87" s="36"/>
      <c r="BX87" s="36"/>
      <c r="BY87" s="36"/>
      <c r="BZ87" s="36"/>
      <c r="CA87" s="36"/>
      <c r="CB87" s="36"/>
      <c r="CC87" s="37"/>
      <c r="CD87" s="35" t="s">
        <v>27</v>
      </c>
      <c r="CE87" s="36"/>
      <c r="CF87" s="36"/>
      <c r="CG87" s="36"/>
      <c r="CH87" s="36"/>
      <c r="CI87" s="36"/>
      <c r="CJ87" s="36"/>
      <c r="CK87" s="36"/>
      <c r="CL87" s="36"/>
      <c r="CM87" s="37"/>
      <c r="CN87" s="38" t="s">
        <v>27</v>
      </c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40"/>
      <c r="DE87" s="23"/>
      <c r="DF87" s="24"/>
      <c r="DG87" s="24"/>
      <c r="DH87" s="24"/>
      <c r="DI87" s="24"/>
      <c r="DJ87" s="24"/>
      <c r="DK87" s="24"/>
      <c r="DL87" s="24"/>
      <c r="DM87" s="24"/>
      <c r="DN87" s="25"/>
    </row>
    <row r="89" s="1" customFormat="1" ht="12.75" hidden="1">
      <c r="G89" s="1" t="s">
        <v>172</v>
      </c>
    </row>
    <row r="90" spans="1:108" s="1" customFormat="1" ht="68.25" customHeight="1" hidden="1">
      <c r="A90" s="26" t="s">
        <v>173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s="1" customFormat="1" ht="25.5" customHeight="1" hidden="1">
      <c r="A91" s="26" t="s">
        <v>174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s="1" customFormat="1" ht="25.5" customHeight="1" hidden="1">
      <c r="A92" s="26" t="s">
        <v>175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s="1" customFormat="1" ht="25.5" customHeight="1" hidden="1">
      <c r="A93" s="26" t="s">
        <v>176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s="1" customFormat="1" ht="25.5" customHeight="1" hidden="1">
      <c r="A94" s="26" t="s">
        <v>177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ht="15" customHeight="1" hidden="1"/>
    <row r="96" spans="1:118" s="17" customFormat="1" ht="15" customHeight="1" hidden="1">
      <c r="A96" s="16"/>
      <c r="B96" s="16"/>
      <c r="C96" s="16"/>
      <c r="D96" s="16"/>
      <c r="E96" s="16"/>
      <c r="F96" s="16" t="s">
        <v>178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</row>
    <row r="97" spans="1:118" s="19" customFormat="1" ht="18.75" customHeight="1" hidden="1">
      <c r="A97" s="18"/>
      <c r="B97" s="1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</row>
    <row r="98" spans="1:118" s="19" customFormat="1" ht="34.5" customHeight="1" hidden="1">
      <c r="A98" s="18"/>
      <c r="B98" s="18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</row>
    <row r="99" spans="1:118" s="19" customFormat="1" ht="42.75" customHeight="1" hidden="1">
      <c r="A99" s="18"/>
      <c r="B99" s="18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</row>
    <row r="100" spans="1:118" s="19" customFormat="1" ht="32.25" customHeight="1" hidden="1">
      <c r="A100" s="18"/>
      <c r="B100" s="18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</row>
    <row r="101" spans="1:118" s="19" customFormat="1" ht="15" customHeight="1" hidden="1">
      <c r="A101" s="18"/>
      <c r="B101" s="1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</row>
  </sheetData>
  <sheetProtection/>
  <mergeCells count="525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N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DE17:DN17"/>
    <mergeCell ref="A18:I18"/>
    <mergeCell ref="K18:BG18"/>
    <mergeCell ref="BI18:BS18"/>
    <mergeCell ref="BT18:CC18"/>
    <mergeCell ref="CD18:CM18"/>
    <mergeCell ref="CN18:DD18"/>
    <mergeCell ref="DE18:DN18"/>
    <mergeCell ref="CN20:DD20"/>
    <mergeCell ref="DE20:DN20"/>
    <mergeCell ref="A19:I19"/>
    <mergeCell ref="K19:BG19"/>
    <mergeCell ref="BI19:BS19"/>
    <mergeCell ref="BT19:CC19"/>
    <mergeCell ref="CD19:CM19"/>
    <mergeCell ref="CN19:DD19"/>
    <mergeCell ref="BI21:BS21"/>
    <mergeCell ref="BT21:CC21"/>
    <mergeCell ref="CD21:CM21"/>
    <mergeCell ref="CN21:DD21"/>
    <mergeCell ref="DE19:DN19"/>
    <mergeCell ref="A20:I20"/>
    <mergeCell ref="K20:BG20"/>
    <mergeCell ref="BI20:BS20"/>
    <mergeCell ref="BT20:CC20"/>
    <mergeCell ref="CD20:CM20"/>
    <mergeCell ref="DE21:DN21"/>
    <mergeCell ref="A22:I22"/>
    <mergeCell ref="K22:BG22"/>
    <mergeCell ref="BI22:BS22"/>
    <mergeCell ref="BT22:CC22"/>
    <mergeCell ref="CD22:CM22"/>
    <mergeCell ref="CN22:DD22"/>
    <mergeCell ref="DE22:DN22"/>
    <mergeCell ref="A21:I21"/>
    <mergeCell ref="K21:BG21"/>
    <mergeCell ref="CN24:DD24"/>
    <mergeCell ref="DE24:DN24"/>
    <mergeCell ref="A23:I23"/>
    <mergeCell ref="K23:BG23"/>
    <mergeCell ref="BI23:BS23"/>
    <mergeCell ref="BT23:CC23"/>
    <mergeCell ref="CD23:CM23"/>
    <mergeCell ref="CN23:DD23"/>
    <mergeCell ref="BI25:BS25"/>
    <mergeCell ref="BT25:CC25"/>
    <mergeCell ref="CD25:CM25"/>
    <mergeCell ref="CN25:DD25"/>
    <mergeCell ref="DE23:DN23"/>
    <mergeCell ref="A24:I24"/>
    <mergeCell ref="K24:BG24"/>
    <mergeCell ref="BI24:BS24"/>
    <mergeCell ref="BT24:CC24"/>
    <mergeCell ref="CD24:CM24"/>
    <mergeCell ref="DE25:DN25"/>
    <mergeCell ref="A26:I26"/>
    <mergeCell ref="K26:BG26"/>
    <mergeCell ref="BI26:BS26"/>
    <mergeCell ref="BT26:CC26"/>
    <mergeCell ref="CD26:CM26"/>
    <mergeCell ref="CN26:DD26"/>
    <mergeCell ref="DE26:DN26"/>
    <mergeCell ref="A25:I25"/>
    <mergeCell ref="K25:BG25"/>
    <mergeCell ref="CN28:DD28"/>
    <mergeCell ref="DE28:DN28"/>
    <mergeCell ref="A27:I27"/>
    <mergeCell ref="K27:BG27"/>
    <mergeCell ref="BI27:BS27"/>
    <mergeCell ref="BT27:CC27"/>
    <mergeCell ref="CD27:CM27"/>
    <mergeCell ref="CN27:DD27"/>
    <mergeCell ref="BI29:BS29"/>
    <mergeCell ref="BT29:CC29"/>
    <mergeCell ref="CD29:CM29"/>
    <mergeCell ref="CN29:DD29"/>
    <mergeCell ref="DE27:DN27"/>
    <mergeCell ref="A28:I28"/>
    <mergeCell ref="K28:BG28"/>
    <mergeCell ref="BI28:BS28"/>
    <mergeCell ref="BT28:CC28"/>
    <mergeCell ref="CD28:CM28"/>
    <mergeCell ref="DE29:DN29"/>
    <mergeCell ref="A30:I30"/>
    <mergeCell ref="K30:BG30"/>
    <mergeCell ref="BI30:BS30"/>
    <mergeCell ref="BT30:CC30"/>
    <mergeCell ref="CD30:CM30"/>
    <mergeCell ref="CN30:DD30"/>
    <mergeCell ref="DE30:DN30"/>
    <mergeCell ref="A29:I29"/>
    <mergeCell ref="K29:BG29"/>
    <mergeCell ref="CN32:DD32"/>
    <mergeCell ref="DE32:DN32"/>
    <mergeCell ref="A31:I31"/>
    <mergeCell ref="K31:BG31"/>
    <mergeCell ref="BI31:BS31"/>
    <mergeCell ref="BT31:CC31"/>
    <mergeCell ref="CD31:CM31"/>
    <mergeCell ref="CN31:DD31"/>
    <mergeCell ref="BI33:BS33"/>
    <mergeCell ref="BT33:CC33"/>
    <mergeCell ref="CD33:CM33"/>
    <mergeCell ref="CN33:DD33"/>
    <mergeCell ref="DE31:DN31"/>
    <mergeCell ref="A32:I32"/>
    <mergeCell ref="K32:BG32"/>
    <mergeCell ref="BI32:BS32"/>
    <mergeCell ref="BT32:CC32"/>
    <mergeCell ref="CD32:CM32"/>
    <mergeCell ref="DE33:DN33"/>
    <mergeCell ref="A34:I34"/>
    <mergeCell ref="K34:BG34"/>
    <mergeCell ref="BI34:BS34"/>
    <mergeCell ref="BT34:CC34"/>
    <mergeCell ref="CD34:CM34"/>
    <mergeCell ref="CN34:DD34"/>
    <mergeCell ref="DE34:DN34"/>
    <mergeCell ref="A33:I33"/>
    <mergeCell ref="K33:BG33"/>
    <mergeCell ref="CN36:DD36"/>
    <mergeCell ref="DE36:DN36"/>
    <mergeCell ref="A35:I35"/>
    <mergeCell ref="K35:BG35"/>
    <mergeCell ref="BI35:BS35"/>
    <mergeCell ref="BT35:CC35"/>
    <mergeCell ref="CD35:CM35"/>
    <mergeCell ref="CN35:DD35"/>
    <mergeCell ref="BI37:BS37"/>
    <mergeCell ref="BT37:CC37"/>
    <mergeCell ref="CD37:CM37"/>
    <mergeCell ref="CN37:DD37"/>
    <mergeCell ref="DE35:DN35"/>
    <mergeCell ref="A36:I36"/>
    <mergeCell ref="K36:BG36"/>
    <mergeCell ref="BI36:BS36"/>
    <mergeCell ref="BT36:CC36"/>
    <mergeCell ref="CD36:CM36"/>
    <mergeCell ref="DE37:DN37"/>
    <mergeCell ref="A38:I38"/>
    <mergeCell ref="K38:BG38"/>
    <mergeCell ref="BI38:BS38"/>
    <mergeCell ref="BT38:CC38"/>
    <mergeCell ref="CD38:CM38"/>
    <mergeCell ref="CN38:DD38"/>
    <mergeCell ref="DE38:DN38"/>
    <mergeCell ref="A37:I37"/>
    <mergeCell ref="K37:BG37"/>
    <mergeCell ref="CN40:DD40"/>
    <mergeCell ref="DE40:DN40"/>
    <mergeCell ref="A39:I39"/>
    <mergeCell ref="K39:BG39"/>
    <mergeCell ref="BI39:BS39"/>
    <mergeCell ref="BT39:CC39"/>
    <mergeCell ref="CD39:CM39"/>
    <mergeCell ref="CN39:DD39"/>
    <mergeCell ref="BI41:BS41"/>
    <mergeCell ref="BT41:CC41"/>
    <mergeCell ref="CD41:CM41"/>
    <mergeCell ref="CN41:DD41"/>
    <mergeCell ref="DE39:DN39"/>
    <mergeCell ref="A40:I40"/>
    <mergeCell ref="K40:BG40"/>
    <mergeCell ref="BI40:BS40"/>
    <mergeCell ref="BT40:CC40"/>
    <mergeCell ref="CD40:CM40"/>
    <mergeCell ref="DE41:DN41"/>
    <mergeCell ref="A42:I42"/>
    <mergeCell ref="K42:BG42"/>
    <mergeCell ref="BI42:BS42"/>
    <mergeCell ref="BT42:CC42"/>
    <mergeCell ref="CD42:CM42"/>
    <mergeCell ref="CN42:DD42"/>
    <mergeCell ref="DE42:DN42"/>
    <mergeCell ref="A41:I41"/>
    <mergeCell ref="K41:BG41"/>
    <mergeCell ref="CN44:DD44"/>
    <mergeCell ref="DE44:DN44"/>
    <mergeCell ref="A43:I43"/>
    <mergeCell ref="K43:BG43"/>
    <mergeCell ref="BI43:BS43"/>
    <mergeCell ref="BT43:CC43"/>
    <mergeCell ref="CD43:CM43"/>
    <mergeCell ref="CN43:DD43"/>
    <mergeCell ref="BI45:BS45"/>
    <mergeCell ref="BT45:CC45"/>
    <mergeCell ref="CD45:CM45"/>
    <mergeCell ref="CN45:DD45"/>
    <mergeCell ref="DE43:DN43"/>
    <mergeCell ref="A44:I44"/>
    <mergeCell ref="K44:BG44"/>
    <mergeCell ref="BI44:BS44"/>
    <mergeCell ref="BT44:CC44"/>
    <mergeCell ref="CD44:CM44"/>
    <mergeCell ref="DE45:DN45"/>
    <mergeCell ref="A46:I46"/>
    <mergeCell ref="K46:BG46"/>
    <mergeCell ref="BI46:BS46"/>
    <mergeCell ref="BT46:CC46"/>
    <mergeCell ref="CD46:CM46"/>
    <mergeCell ref="CN46:DD46"/>
    <mergeCell ref="DE46:DN46"/>
    <mergeCell ref="A45:I45"/>
    <mergeCell ref="K45:BG45"/>
    <mergeCell ref="CN48:DD48"/>
    <mergeCell ref="DE48:DN48"/>
    <mergeCell ref="A47:I47"/>
    <mergeCell ref="K47:BG47"/>
    <mergeCell ref="BI47:BS47"/>
    <mergeCell ref="BT47:CC47"/>
    <mergeCell ref="CD47:CM47"/>
    <mergeCell ref="CN47:DD47"/>
    <mergeCell ref="BI49:BS49"/>
    <mergeCell ref="BT49:CC49"/>
    <mergeCell ref="CD49:CM49"/>
    <mergeCell ref="CN49:DD49"/>
    <mergeCell ref="DE47:DN47"/>
    <mergeCell ref="A48:I48"/>
    <mergeCell ref="K48:BG48"/>
    <mergeCell ref="BI48:BS48"/>
    <mergeCell ref="BT48:CC48"/>
    <mergeCell ref="CD48:CM48"/>
    <mergeCell ref="DE49:DN49"/>
    <mergeCell ref="A50:I50"/>
    <mergeCell ref="K50:BG50"/>
    <mergeCell ref="BI50:BS50"/>
    <mergeCell ref="BT50:CC50"/>
    <mergeCell ref="CD50:CM50"/>
    <mergeCell ref="CN50:DD50"/>
    <mergeCell ref="DE50:DN50"/>
    <mergeCell ref="A49:I49"/>
    <mergeCell ref="K49:BG49"/>
    <mergeCell ref="CN52:DD52"/>
    <mergeCell ref="DE52:DN52"/>
    <mergeCell ref="A51:I51"/>
    <mergeCell ref="K51:BG51"/>
    <mergeCell ref="BI51:BS51"/>
    <mergeCell ref="BT51:CC51"/>
    <mergeCell ref="CD51:CM51"/>
    <mergeCell ref="CN51:DD51"/>
    <mergeCell ref="BI53:BS53"/>
    <mergeCell ref="BT53:CC53"/>
    <mergeCell ref="CD53:CM53"/>
    <mergeCell ref="CN53:DD53"/>
    <mergeCell ref="DE51:DN51"/>
    <mergeCell ref="A52:I52"/>
    <mergeCell ref="K52:BG52"/>
    <mergeCell ref="BI52:BS52"/>
    <mergeCell ref="BT52:CC52"/>
    <mergeCell ref="CD52:CM52"/>
    <mergeCell ref="DE53:DN53"/>
    <mergeCell ref="A54:I54"/>
    <mergeCell ref="K54:BG54"/>
    <mergeCell ref="BI54:BS54"/>
    <mergeCell ref="BT54:CC54"/>
    <mergeCell ref="CD54:CM54"/>
    <mergeCell ref="CN54:DD54"/>
    <mergeCell ref="DE54:DN54"/>
    <mergeCell ref="A53:I53"/>
    <mergeCell ref="K53:BG53"/>
    <mergeCell ref="CN56:DD56"/>
    <mergeCell ref="DE56:DN56"/>
    <mergeCell ref="A55:I55"/>
    <mergeCell ref="K55:BG55"/>
    <mergeCell ref="BI55:BS55"/>
    <mergeCell ref="BT55:CC55"/>
    <mergeCell ref="CD55:CM55"/>
    <mergeCell ref="CN55:DD55"/>
    <mergeCell ref="BI57:BS57"/>
    <mergeCell ref="BT57:CC57"/>
    <mergeCell ref="CD57:CM57"/>
    <mergeCell ref="CN57:DD57"/>
    <mergeCell ref="DE55:DN55"/>
    <mergeCell ref="A56:I56"/>
    <mergeCell ref="K56:BG56"/>
    <mergeCell ref="BI56:BS56"/>
    <mergeCell ref="BT56:CC56"/>
    <mergeCell ref="CD56:CM56"/>
    <mergeCell ref="DE57:DN57"/>
    <mergeCell ref="A58:I58"/>
    <mergeCell ref="K58:BG58"/>
    <mergeCell ref="BI58:BS58"/>
    <mergeCell ref="BT58:CC58"/>
    <mergeCell ref="CD58:CM58"/>
    <mergeCell ref="CN58:DD58"/>
    <mergeCell ref="DE58:DN58"/>
    <mergeCell ref="A57:I57"/>
    <mergeCell ref="K57:BG57"/>
    <mergeCell ref="CN60:DD60"/>
    <mergeCell ref="DE60:DN60"/>
    <mergeCell ref="A59:I59"/>
    <mergeCell ref="K59:BG59"/>
    <mergeCell ref="BI59:BS59"/>
    <mergeCell ref="BT59:CC59"/>
    <mergeCell ref="CD59:CM59"/>
    <mergeCell ref="CN59:DD59"/>
    <mergeCell ref="BI61:BS61"/>
    <mergeCell ref="BT61:CC61"/>
    <mergeCell ref="CD61:CM61"/>
    <mergeCell ref="CN61:DD61"/>
    <mergeCell ref="DE59:DN59"/>
    <mergeCell ref="A60:I60"/>
    <mergeCell ref="K60:BG60"/>
    <mergeCell ref="BI60:BS60"/>
    <mergeCell ref="BT60:CC60"/>
    <mergeCell ref="CD60:CM60"/>
    <mergeCell ref="DE61:DN61"/>
    <mergeCell ref="A62:I62"/>
    <mergeCell ref="K62:BG62"/>
    <mergeCell ref="BI62:BS62"/>
    <mergeCell ref="BT62:CC62"/>
    <mergeCell ref="CD62:CM62"/>
    <mergeCell ref="CN62:DD62"/>
    <mergeCell ref="DE62:DN62"/>
    <mergeCell ref="A61:I61"/>
    <mergeCell ref="K61:BG61"/>
    <mergeCell ref="CN64:DD64"/>
    <mergeCell ref="DE64:DN64"/>
    <mergeCell ref="A63:I63"/>
    <mergeCell ref="K63:BG63"/>
    <mergeCell ref="BI63:BS63"/>
    <mergeCell ref="BT63:CC63"/>
    <mergeCell ref="CD63:CM63"/>
    <mergeCell ref="CN63:DD63"/>
    <mergeCell ref="BI65:BS65"/>
    <mergeCell ref="BT65:CC65"/>
    <mergeCell ref="CD65:CM65"/>
    <mergeCell ref="CN65:DD65"/>
    <mergeCell ref="DE63:DN63"/>
    <mergeCell ref="A64:I64"/>
    <mergeCell ref="K64:BG64"/>
    <mergeCell ref="BI64:BS64"/>
    <mergeCell ref="BT64:CC64"/>
    <mergeCell ref="CD64:CM64"/>
    <mergeCell ref="DE65:DN65"/>
    <mergeCell ref="A66:I66"/>
    <mergeCell ref="K66:BG66"/>
    <mergeCell ref="BI66:BS66"/>
    <mergeCell ref="BT66:CC66"/>
    <mergeCell ref="CD66:CM66"/>
    <mergeCell ref="CN66:DD66"/>
    <mergeCell ref="DE66:DN66"/>
    <mergeCell ref="A65:I65"/>
    <mergeCell ref="K65:BG65"/>
    <mergeCell ref="CN68:DD68"/>
    <mergeCell ref="DE68:DN68"/>
    <mergeCell ref="A67:I67"/>
    <mergeCell ref="K67:BG67"/>
    <mergeCell ref="BI67:BS67"/>
    <mergeCell ref="BT67:CC67"/>
    <mergeCell ref="CD67:CM67"/>
    <mergeCell ref="CN67:DD67"/>
    <mergeCell ref="BI69:BS69"/>
    <mergeCell ref="BT69:CC69"/>
    <mergeCell ref="CD69:CM69"/>
    <mergeCell ref="CN69:DD69"/>
    <mergeCell ref="DE67:DN67"/>
    <mergeCell ref="A68:I68"/>
    <mergeCell ref="K68:BG68"/>
    <mergeCell ref="BI68:BS68"/>
    <mergeCell ref="BT68:CC68"/>
    <mergeCell ref="CD68:CM68"/>
    <mergeCell ref="DE69:DN69"/>
    <mergeCell ref="A70:I70"/>
    <mergeCell ref="K70:BG70"/>
    <mergeCell ref="BI70:BS70"/>
    <mergeCell ref="BT70:CC70"/>
    <mergeCell ref="CD70:CM70"/>
    <mergeCell ref="CN70:DD70"/>
    <mergeCell ref="DE70:DN70"/>
    <mergeCell ref="A69:I69"/>
    <mergeCell ref="K69:BG69"/>
    <mergeCell ref="CN72:DD72"/>
    <mergeCell ref="DE72:DN72"/>
    <mergeCell ref="A71:I71"/>
    <mergeCell ref="K71:BG71"/>
    <mergeCell ref="BI71:BS71"/>
    <mergeCell ref="BT71:CC71"/>
    <mergeCell ref="CD71:CM71"/>
    <mergeCell ref="CN71:DD71"/>
    <mergeCell ref="BI73:BS73"/>
    <mergeCell ref="BT73:CC73"/>
    <mergeCell ref="CD73:CM73"/>
    <mergeCell ref="CN73:DD73"/>
    <mergeCell ref="DE71:DN71"/>
    <mergeCell ref="A72:I72"/>
    <mergeCell ref="K72:BG72"/>
    <mergeCell ref="BI72:BS72"/>
    <mergeCell ref="BT72:CC72"/>
    <mergeCell ref="CD72:CM72"/>
    <mergeCell ref="DE73:DN73"/>
    <mergeCell ref="A74:I74"/>
    <mergeCell ref="K74:BG74"/>
    <mergeCell ref="BI74:BS74"/>
    <mergeCell ref="BT74:CC74"/>
    <mergeCell ref="CD74:CM74"/>
    <mergeCell ref="CN74:DD74"/>
    <mergeCell ref="DE74:DN74"/>
    <mergeCell ref="A73:I73"/>
    <mergeCell ref="K73:BG73"/>
    <mergeCell ref="CN76:DD76"/>
    <mergeCell ref="DE76:DN76"/>
    <mergeCell ref="A75:I75"/>
    <mergeCell ref="K75:BG75"/>
    <mergeCell ref="BI75:BS75"/>
    <mergeCell ref="BT75:CC75"/>
    <mergeCell ref="CD75:CM75"/>
    <mergeCell ref="CN75:DD75"/>
    <mergeCell ref="BI77:BS77"/>
    <mergeCell ref="BT77:CC77"/>
    <mergeCell ref="CD77:CM77"/>
    <mergeCell ref="CN77:DD77"/>
    <mergeCell ref="DE75:DN75"/>
    <mergeCell ref="A76:I76"/>
    <mergeCell ref="K76:BG76"/>
    <mergeCell ref="BI76:BS76"/>
    <mergeCell ref="BT76:CC76"/>
    <mergeCell ref="CD76:CM76"/>
    <mergeCell ref="DE77:DN77"/>
    <mergeCell ref="A78:I78"/>
    <mergeCell ref="K78:BG78"/>
    <mergeCell ref="BI78:BS78"/>
    <mergeCell ref="BT78:CC78"/>
    <mergeCell ref="CD78:CM78"/>
    <mergeCell ref="CN78:DD78"/>
    <mergeCell ref="DE78:DN78"/>
    <mergeCell ref="A77:I77"/>
    <mergeCell ref="K77:BG77"/>
    <mergeCell ref="CN80:DD80"/>
    <mergeCell ref="DE80:DN80"/>
    <mergeCell ref="A79:I79"/>
    <mergeCell ref="K79:BG79"/>
    <mergeCell ref="BI79:BS79"/>
    <mergeCell ref="BT79:CC79"/>
    <mergeCell ref="CD79:CM79"/>
    <mergeCell ref="CN79:DD79"/>
    <mergeCell ref="BI81:BS81"/>
    <mergeCell ref="BT81:CC81"/>
    <mergeCell ref="CD81:CM81"/>
    <mergeCell ref="CN81:DD81"/>
    <mergeCell ref="DE79:DN79"/>
    <mergeCell ref="A80:I80"/>
    <mergeCell ref="K80:BG80"/>
    <mergeCell ref="BI80:BS80"/>
    <mergeCell ref="BT80:CC80"/>
    <mergeCell ref="CD80:CM80"/>
    <mergeCell ref="DE81:DN81"/>
    <mergeCell ref="A82:I82"/>
    <mergeCell ref="K82:BG82"/>
    <mergeCell ref="BI82:BS82"/>
    <mergeCell ref="BT82:CC82"/>
    <mergeCell ref="CD82:CM82"/>
    <mergeCell ref="CN82:DD82"/>
    <mergeCell ref="DE82:DN82"/>
    <mergeCell ref="A81:I81"/>
    <mergeCell ref="K81:BG81"/>
    <mergeCell ref="CN84:DD84"/>
    <mergeCell ref="DE84:DN84"/>
    <mergeCell ref="A83:I83"/>
    <mergeCell ref="K83:BG83"/>
    <mergeCell ref="BI83:BS83"/>
    <mergeCell ref="BT83:CC83"/>
    <mergeCell ref="CD83:CM83"/>
    <mergeCell ref="CN83:DD83"/>
    <mergeCell ref="BI85:BS85"/>
    <mergeCell ref="BT85:CC85"/>
    <mergeCell ref="CD85:CM85"/>
    <mergeCell ref="CN85:DD85"/>
    <mergeCell ref="DE83:DN83"/>
    <mergeCell ref="A84:I84"/>
    <mergeCell ref="K84:BG84"/>
    <mergeCell ref="BI84:BS84"/>
    <mergeCell ref="BT84:CC84"/>
    <mergeCell ref="CD84:CM84"/>
    <mergeCell ref="DE85:DN85"/>
    <mergeCell ref="A86:I86"/>
    <mergeCell ref="K86:BG86"/>
    <mergeCell ref="BI86:BS86"/>
    <mergeCell ref="BT86:CC86"/>
    <mergeCell ref="CD86:CM86"/>
    <mergeCell ref="CN86:DD86"/>
    <mergeCell ref="DE86:DN86"/>
    <mergeCell ref="A85:I85"/>
    <mergeCell ref="K85:BG85"/>
    <mergeCell ref="A94:DD94"/>
    <mergeCell ref="A87:I87"/>
    <mergeCell ref="K87:BG87"/>
    <mergeCell ref="BI87:BS87"/>
    <mergeCell ref="BT87:CC87"/>
    <mergeCell ref="CD87:CM87"/>
    <mergeCell ref="CN87:DD87"/>
    <mergeCell ref="C97:DB97"/>
    <mergeCell ref="C98:DB98"/>
    <mergeCell ref="C99:DB99"/>
    <mergeCell ref="C100:DB100"/>
    <mergeCell ref="C101:DB101"/>
    <mergeCell ref="DE87:DN87"/>
    <mergeCell ref="A90:DD90"/>
    <mergeCell ref="A91:DD91"/>
    <mergeCell ref="A92:DD92"/>
    <mergeCell ref="A93:DD93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17" man="1"/>
    <brk id="77" max="1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lvovana</dc:creator>
  <cp:keywords/>
  <dc:description/>
  <cp:lastModifiedBy>lvovana</cp:lastModifiedBy>
  <cp:lastPrinted>2018-03-27T10:44:28Z</cp:lastPrinted>
  <dcterms:created xsi:type="dcterms:W3CDTF">2017-03-16T04:22:37Z</dcterms:created>
  <dcterms:modified xsi:type="dcterms:W3CDTF">2019-03-29T01:54:46Z</dcterms:modified>
  <cp:category/>
  <cp:version/>
  <cp:contentType/>
  <cp:contentStatus/>
</cp:coreProperties>
</file>